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miko\Desktop\Przetargi\Przetargi UG Lubrza\Przetargi 2026\1. Kredyt\"/>
    </mc:Choice>
  </mc:AlternateContent>
  <xr:revisionPtr revIDLastSave="0" documentId="13_ncr:1_{705780D7-38F4-413B-8B7A-FAA4FE122D6D}" xr6:coauthVersionLast="47" xr6:coauthVersionMax="47" xr10:uidLastSave="{00000000-0000-0000-0000-000000000000}"/>
  <bookViews>
    <workbookView xWindow="216" yWindow="1308" windowWidth="22824" windowHeight="11652" xr2:uid="{00000000-000D-0000-FFFF-FFFF00000000}"/>
  </bookViews>
  <sheets>
    <sheet name="Harmonogram spłat II 2020" sheetId="6" r:id="rId1"/>
  </sheets>
  <calcPr calcId="191029"/>
</workbook>
</file>

<file path=xl/calcChain.xml><?xml version="1.0" encoding="utf-8"?>
<calcChain xmlns="http://schemas.openxmlformats.org/spreadsheetml/2006/main">
  <c r="D201" i="6" l="1"/>
  <c r="C201" i="6"/>
  <c r="B188" i="6"/>
  <c r="B189" i="6" s="1"/>
  <c r="B187" i="6"/>
  <c r="D182" i="6"/>
  <c r="C182" i="6"/>
  <c r="B168" i="6"/>
  <c r="D163" i="6"/>
  <c r="C163" i="6"/>
  <c r="B149" i="6"/>
  <c r="D144" i="6"/>
  <c r="C144" i="6"/>
  <c r="B130" i="6"/>
  <c r="D125" i="6"/>
  <c r="C125" i="6"/>
  <c r="B111" i="6"/>
  <c r="D106" i="6"/>
  <c r="C106" i="6"/>
  <c r="B92" i="6"/>
  <c r="B19" i="6"/>
  <c r="B190" i="6" l="1"/>
  <c r="C87" i="6"/>
  <c r="C213" i="6" s="1"/>
  <c r="B191" i="6" l="1"/>
  <c r="D87" i="6"/>
  <c r="B72" i="6"/>
  <c r="B71" i="6"/>
  <c r="D68" i="6"/>
  <c r="C68" i="6"/>
  <c r="C212" i="6" s="1"/>
  <c r="B53" i="6"/>
  <c r="D49" i="6"/>
  <c r="C49" i="6"/>
  <c r="C211" i="6" s="1"/>
  <c r="B34" i="6"/>
  <c r="D30" i="6"/>
  <c r="C30" i="6"/>
  <c r="C210" i="6" s="1"/>
  <c r="C11" i="6"/>
  <c r="C209" i="6" s="1"/>
  <c r="B6" i="6"/>
  <c r="B192" i="6" l="1"/>
  <c r="C220" i="6"/>
  <c r="E10" i="6"/>
  <c r="E9" i="6"/>
  <c r="B16" i="6"/>
  <c r="E18" i="6" s="1"/>
  <c r="B35" i="6"/>
  <c r="E191" i="6" s="1"/>
  <c r="B54" i="6"/>
  <c r="B73" i="6"/>
  <c r="E189" i="6" l="1"/>
  <c r="E190" i="6"/>
  <c r="B193" i="6"/>
  <c r="E192" i="6"/>
  <c r="E11" i="6"/>
  <c r="E209" i="6" s="1"/>
  <c r="E193" i="6" l="1"/>
  <c r="B194" i="6"/>
  <c r="E19" i="6"/>
  <c r="B20" i="6"/>
  <c r="B21" i="6" s="1"/>
  <c r="E194" i="6" l="1"/>
  <c r="B195" i="6"/>
  <c r="E20" i="6"/>
  <c r="B22" i="6"/>
  <c r="B23" i="6" s="1"/>
  <c r="E21" i="6"/>
  <c r="E195" i="6" l="1"/>
  <c r="B196" i="6"/>
  <c r="E22" i="6"/>
  <c r="B24" i="6"/>
  <c r="E23" i="6"/>
  <c r="B197" i="6" l="1"/>
  <c r="E196" i="6"/>
  <c r="E24" i="6"/>
  <c r="B25" i="6"/>
  <c r="E197" i="6" l="1"/>
  <c r="B198" i="6"/>
  <c r="B26" i="6"/>
  <c r="E25" i="6"/>
  <c r="B199" i="6" l="1"/>
  <c r="E198" i="6"/>
  <c r="B27" i="6"/>
  <c r="E26" i="6"/>
  <c r="B200" i="6" l="1"/>
  <c r="E200" i="6" s="1"/>
  <c r="E199" i="6"/>
  <c r="B28" i="6"/>
  <c r="E27" i="6"/>
  <c r="E201" i="6" l="1"/>
  <c r="E219" i="6" s="1"/>
  <c r="E28" i="6"/>
  <c r="B29" i="6"/>
  <c r="B36" i="6" l="1"/>
  <c r="B37" i="6" s="1"/>
  <c r="E29" i="6"/>
  <c r="E30" i="6" s="1"/>
  <c r="E210" i="6" s="1"/>
  <c r="E37" i="6" l="1"/>
  <c r="B38" i="6"/>
  <c r="B39" i="6" l="1"/>
  <c r="E38" i="6"/>
  <c r="E39" i="6" l="1"/>
  <c r="B40" i="6"/>
  <c r="B41" i="6" l="1"/>
  <c r="E40" i="6"/>
  <c r="E41" i="6" l="1"/>
  <c r="B42" i="6"/>
  <c r="B43" i="6" l="1"/>
  <c r="E42" i="6"/>
  <c r="E43" i="6" l="1"/>
  <c r="B44" i="6"/>
  <c r="B45" i="6" l="1"/>
  <c r="E44" i="6"/>
  <c r="B46" i="6" l="1"/>
  <c r="E45" i="6"/>
  <c r="B47" i="6" l="1"/>
  <c r="E46" i="6"/>
  <c r="E47" i="6" l="1"/>
  <c r="B48" i="6"/>
  <c r="B55" i="6" l="1"/>
  <c r="B56" i="6" s="1"/>
  <c r="E48" i="6"/>
  <c r="E49" i="6" s="1"/>
  <c r="E211" i="6" s="1"/>
  <c r="E56" i="6" l="1"/>
  <c r="B57" i="6"/>
  <c r="E57" i="6" l="1"/>
  <c r="B58" i="6"/>
  <c r="B59" i="6" l="1"/>
  <c r="E58" i="6"/>
  <c r="B60" i="6" l="1"/>
  <c r="E59" i="6"/>
  <c r="E60" i="6" l="1"/>
  <c r="B61" i="6"/>
  <c r="E61" i="6" l="1"/>
  <c r="B62" i="6"/>
  <c r="E62" i="6" l="1"/>
  <c r="B63" i="6"/>
  <c r="B64" i="6" l="1"/>
  <c r="E63" i="6"/>
  <c r="E64" i="6" l="1"/>
  <c r="B65" i="6"/>
  <c r="E65" i="6" l="1"/>
  <c r="B66" i="6"/>
  <c r="B67" i="6" l="1"/>
  <c r="E66" i="6"/>
  <c r="B74" i="6" l="1"/>
  <c r="B75" i="6" s="1"/>
  <c r="E67" i="6"/>
  <c r="E68" i="6" s="1"/>
  <c r="E212" i="6" s="1"/>
  <c r="E75" i="6" l="1"/>
  <c r="B76" i="6"/>
  <c r="E76" i="6" l="1"/>
  <c r="B77" i="6"/>
  <c r="B78" i="6" l="1"/>
  <c r="E77" i="6"/>
  <c r="E78" i="6" l="1"/>
  <c r="B79" i="6"/>
  <c r="B80" i="6" l="1"/>
  <c r="E79" i="6"/>
  <c r="B81" i="6" l="1"/>
  <c r="E80" i="6"/>
  <c r="B82" i="6" l="1"/>
  <c r="E81" i="6"/>
  <c r="E82" i="6" l="1"/>
  <c r="B83" i="6"/>
  <c r="E83" i="6" l="1"/>
  <c r="B84" i="6"/>
  <c r="B85" i="6" l="1"/>
  <c r="E84" i="6"/>
  <c r="B86" i="6" l="1"/>
  <c r="E85" i="6"/>
  <c r="E86" i="6" l="1"/>
  <c r="E87" i="6" s="1"/>
  <c r="E213" i="6" s="1"/>
  <c r="B93" i="6"/>
  <c r="B94" i="6" s="1"/>
  <c r="B95" i="6" l="1"/>
  <c r="E94" i="6"/>
  <c r="B96" i="6" l="1"/>
  <c r="E95" i="6"/>
  <c r="B97" i="6" l="1"/>
  <c r="E96" i="6"/>
  <c r="B98" i="6" l="1"/>
  <c r="E97" i="6"/>
  <c r="B99" i="6" l="1"/>
  <c r="E98" i="6"/>
  <c r="B100" i="6" l="1"/>
  <c r="E99" i="6"/>
  <c r="B101" i="6" l="1"/>
  <c r="E100" i="6"/>
  <c r="B102" i="6" l="1"/>
  <c r="E101" i="6"/>
  <c r="B103" i="6" l="1"/>
  <c r="E102" i="6"/>
  <c r="B104" i="6" l="1"/>
  <c r="E103" i="6"/>
  <c r="B105" i="6" l="1"/>
  <c r="B112" i="6" s="1"/>
  <c r="B113" i="6" s="1"/>
  <c r="E104" i="6"/>
  <c r="B114" i="6" l="1"/>
  <c r="E113" i="6"/>
  <c r="E105" i="6"/>
  <c r="E106" i="6" s="1"/>
  <c r="E214" i="6" s="1"/>
  <c r="B115" i="6" l="1"/>
  <c r="E114" i="6"/>
  <c r="B116" i="6" l="1"/>
  <c r="E115" i="6"/>
  <c r="B117" i="6" l="1"/>
  <c r="E116" i="6"/>
  <c r="E117" i="6" l="1"/>
  <c r="B118" i="6"/>
  <c r="E118" i="6" l="1"/>
  <c r="B119" i="6"/>
  <c r="E119" i="6" l="1"/>
  <c r="B120" i="6"/>
  <c r="B121" i="6" l="1"/>
  <c r="E120" i="6"/>
  <c r="B122" i="6" l="1"/>
  <c r="E121" i="6"/>
  <c r="B123" i="6" l="1"/>
  <c r="E122" i="6"/>
  <c r="B124" i="6" l="1"/>
  <c r="E123" i="6"/>
  <c r="E124" i="6" l="1"/>
  <c r="E125" i="6" s="1"/>
  <c r="E215" i="6" s="1"/>
  <c r="B131" i="6"/>
  <c r="B132" i="6" s="1"/>
  <c r="E132" i="6" l="1"/>
  <c r="B133" i="6"/>
  <c r="E133" i="6" l="1"/>
  <c r="B134" i="6"/>
  <c r="E134" i="6" l="1"/>
  <c r="B135" i="6"/>
  <c r="B136" i="6" l="1"/>
  <c r="E135" i="6"/>
  <c r="E136" i="6" l="1"/>
  <c r="B137" i="6"/>
  <c r="E137" i="6" l="1"/>
  <c r="B138" i="6"/>
  <c r="B139" i="6" l="1"/>
  <c r="E138" i="6"/>
  <c r="B140" i="6" l="1"/>
  <c r="E139" i="6"/>
  <c r="E140" i="6" l="1"/>
  <c r="B141" i="6"/>
  <c r="B142" i="6" l="1"/>
  <c r="E141" i="6"/>
  <c r="E142" i="6" l="1"/>
  <c r="B143" i="6"/>
  <c r="E143" i="6" l="1"/>
  <c r="E144" i="6" s="1"/>
  <c r="E216" i="6" s="1"/>
  <c r="B150" i="6"/>
  <c r="B151" i="6" s="1"/>
  <c r="B152" i="6" l="1"/>
  <c r="E151" i="6"/>
  <c r="E152" i="6" l="1"/>
  <c r="B153" i="6"/>
  <c r="B154" i="6" l="1"/>
  <c r="E153" i="6"/>
  <c r="B155" i="6" l="1"/>
  <c r="E154" i="6"/>
  <c r="E155" i="6" l="1"/>
  <c r="B156" i="6"/>
  <c r="B157" i="6" l="1"/>
  <c r="E156" i="6"/>
  <c r="B158" i="6" l="1"/>
  <c r="E157" i="6"/>
  <c r="B159" i="6" l="1"/>
  <c r="E158" i="6"/>
  <c r="E159" i="6" l="1"/>
  <c r="B160" i="6"/>
  <c r="E160" i="6" l="1"/>
  <c r="B161" i="6"/>
  <c r="B162" i="6" l="1"/>
  <c r="E161" i="6"/>
  <c r="E162" i="6" l="1"/>
  <c r="E163" i="6" s="1"/>
  <c r="B169" i="6"/>
  <c r="B170" i="6" s="1"/>
  <c r="E217" i="6" l="1"/>
  <c r="E170" i="6"/>
  <c r="B171" i="6"/>
  <c r="B172" i="6" l="1"/>
  <c r="E171" i="6"/>
  <c r="B173" i="6" l="1"/>
  <c r="E172" i="6"/>
  <c r="E173" i="6" l="1"/>
  <c r="B174" i="6"/>
  <c r="E174" i="6" l="1"/>
  <c r="B175" i="6"/>
  <c r="E175" i="6" l="1"/>
  <c r="B176" i="6"/>
  <c r="E176" i="6" l="1"/>
  <c r="B177" i="6"/>
  <c r="B178" i="6" l="1"/>
  <c r="E177" i="6"/>
  <c r="B179" i="6" l="1"/>
  <c r="E178" i="6"/>
  <c r="E179" i="6" l="1"/>
  <c r="B180" i="6"/>
  <c r="E180" i="6" l="1"/>
  <c r="B181" i="6"/>
  <c r="E181" i="6" s="1"/>
  <c r="E182" i="6" s="1"/>
  <c r="E218" i="6" s="1"/>
  <c r="E220" i="6" s="1"/>
</calcChain>
</file>

<file path=xl/sharedStrings.xml><?xml version="1.0" encoding="utf-8"?>
<sst xmlns="http://schemas.openxmlformats.org/spreadsheetml/2006/main" count="50" uniqueCount="8">
  <si>
    <t>Spłata kredytu</t>
  </si>
  <si>
    <t xml:space="preserve">Marża </t>
  </si>
  <si>
    <t xml:space="preserve">Wibor </t>
  </si>
  <si>
    <t>Odsetki</t>
  </si>
  <si>
    <t>Okres</t>
  </si>
  <si>
    <t>Uruchomienie kredytu</t>
  </si>
  <si>
    <t>Harmonogram spłat kredytu długoterminowego w kwocie 3 200 000 zł.</t>
  </si>
  <si>
    <t>Zestawienie zbiorcze naliczenia odsetek od kredytu długotermnowego  w kwocie  3 200 000,00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</si>
</sst>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6">
    <xf numFmtId="0" fontId="0" fillId="0" borderId="0" xfId="0"/>
    <xf numFmtId="165" fontId="3" fillId="0" borderId="0" xfId="1" applyFont="1"/>
    <xf numFmtId="165" fontId="3" fillId="0" borderId="1" xfId="1" applyFont="1" applyBorder="1"/>
    <xf numFmtId="0" fontId="0" fillId="0" borderId="1" xfId="0" applyBorder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165" fontId="5" fillId="0" borderId="1" xfId="1" applyFont="1" applyBorder="1"/>
    <xf numFmtId="0" fontId="5" fillId="2" borderId="0" xfId="0" applyFont="1" applyFill="1"/>
    <xf numFmtId="3" fontId="5" fillId="2" borderId="0" xfId="0" applyNumberFormat="1" applyFont="1" applyFill="1"/>
    <xf numFmtId="165" fontId="0" fillId="0" borderId="1" xfId="0" applyNumberFormat="1" applyBorder="1"/>
    <xf numFmtId="10" fontId="5" fillId="3" borderId="1" xfId="2" applyNumberFormat="1" applyFont="1" applyFill="1" applyBorder="1" applyAlignment="1">
      <alignment horizontal="center"/>
    </xf>
    <xf numFmtId="0" fontId="5" fillId="3" borderId="0" xfId="0" applyFont="1" applyFill="1"/>
    <xf numFmtId="165" fontId="5" fillId="4" borderId="0" xfId="1" applyFont="1" applyFill="1"/>
    <xf numFmtId="165" fontId="1" fillId="0" borderId="1" xfId="1" applyFont="1" applyBorder="1"/>
    <xf numFmtId="0" fontId="1" fillId="0" borderId="1" xfId="0" applyFont="1" applyBorder="1"/>
    <xf numFmtId="165" fontId="2" fillId="0" borderId="1" xfId="0" applyNumberFormat="1" applyFont="1" applyBorder="1"/>
    <xf numFmtId="164" fontId="0" fillId="0" borderId="0" xfId="0" applyNumberFormat="1"/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5" fontId="2" fillId="0" borderId="0" xfId="1" applyFont="1"/>
    <xf numFmtId="165" fontId="2" fillId="0" borderId="0" xfId="0" applyNumberFormat="1" applyFont="1"/>
    <xf numFmtId="0" fontId="2" fillId="0" borderId="2" xfId="0" applyFont="1" applyBorder="1"/>
    <xf numFmtId="165" fontId="2" fillId="4" borderId="0" xfId="0" applyNumberFormat="1" applyFont="1" applyFill="1"/>
    <xf numFmtId="0" fontId="2" fillId="0" borderId="0" xfId="0" applyFont="1"/>
    <xf numFmtId="165" fontId="3" fillId="5" borderId="1" xfId="1" applyFont="1" applyFill="1" applyBorder="1"/>
    <xf numFmtId="165" fontId="7" fillId="6" borderId="1" xfId="1" applyFont="1" applyFill="1" applyBorder="1"/>
    <xf numFmtId="0" fontId="8" fillId="6" borderId="0" xfId="0" applyFont="1" applyFill="1"/>
    <xf numFmtId="0" fontId="0" fillId="6" borderId="0" xfId="0" applyFill="1"/>
    <xf numFmtId="0" fontId="0" fillId="6" borderId="1" xfId="0" applyFill="1" applyBorder="1"/>
    <xf numFmtId="165" fontId="3" fillId="6" borderId="1" xfId="1" applyFont="1" applyFill="1" applyBorder="1"/>
    <xf numFmtId="14" fontId="0" fillId="5" borderId="1" xfId="0" applyNumberFormat="1" applyFill="1" applyBorder="1"/>
    <xf numFmtId="14" fontId="0" fillId="0" borderId="1" xfId="0" applyNumberFormat="1" applyBorder="1"/>
    <xf numFmtId="14" fontId="6" fillId="0" borderId="1" xfId="0" applyNumberFormat="1" applyFont="1" applyBorder="1"/>
    <xf numFmtId="14" fontId="0" fillId="6" borderId="1" xfId="0" applyNumberFormat="1" applyFill="1" applyBorder="1"/>
    <xf numFmtId="14" fontId="0" fillId="0" borderId="0" xfId="0" applyNumberFormat="1"/>
    <xf numFmtId="0" fontId="2" fillId="0" borderId="1" xfId="0" applyFont="1" applyBorder="1"/>
    <xf numFmtId="165" fontId="2" fillId="0" borderId="5" xfId="0" applyNumberFormat="1" applyFont="1" applyBorder="1"/>
    <xf numFmtId="0" fontId="0" fillId="0" borderId="5" xfId="0" applyBorder="1"/>
    <xf numFmtId="0" fontId="2" fillId="0" borderId="6" xfId="0" applyFont="1" applyBorder="1"/>
    <xf numFmtId="165" fontId="2" fillId="6" borderId="6" xfId="0" applyNumberFormat="1" applyFont="1" applyFill="1" applyBorder="1"/>
    <xf numFmtId="165" fontId="2" fillId="4" borderId="1" xfId="0" applyNumberFormat="1" applyFont="1" applyFill="1" applyBorder="1"/>
    <xf numFmtId="0" fontId="2" fillId="0" borderId="0" xfId="0" applyFont="1" applyAlignment="1">
      <alignment horizontal="left" wrapText="1"/>
    </xf>
    <xf numFmtId="0" fontId="2" fillId="0" borderId="0" xfId="0" applyFont="1"/>
    <xf numFmtId="0" fontId="0" fillId="0" borderId="0" xfId="0"/>
    <xf numFmtId="165" fontId="0" fillId="5" borderId="3" xfId="1" applyFont="1" applyFill="1" applyBorder="1" applyAlignment="1">
      <alignment horizontal="center"/>
    </xf>
    <xf numFmtId="165" fontId="0" fillId="5" borderId="4" xfId="1" applyFont="1" applyFill="1" applyBorder="1" applyAlignment="1">
      <alignment horizont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20"/>
  <sheetViews>
    <sheetView tabSelected="1" topLeftCell="A211" workbookViewId="0">
      <selection activeCell="B34" sqref="B34"/>
    </sheetView>
  </sheetViews>
  <sheetFormatPr defaultRowHeight="14.4" x14ac:dyDescent="0.3"/>
  <cols>
    <col min="1" max="1" width="11.88671875" customWidth="1"/>
    <col min="2" max="2" width="15.5546875" customWidth="1"/>
    <col min="3" max="3" width="12.5546875" customWidth="1"/>
    <col min="5" max="5" width="15.6640625" customWidth="1"/>
    <col min="11" max="11" width="10.109375" bestFit="1" customWidth="1"/>
  </cols>
  <sheetData>
    <row r="2" spans="1:5" x14ac:dyDescent="0.3">
      <c r="A2" s="42" t="s">
        <v>6</v>
      </c>
      <c r="B2" s="43"/>
      <c r="C2" s="43"/>
      <c r="D2" s="43"/>
      <c r="E2" s="43"/>
    </row>
    <row r="3" spans="1:5" x14ac:dyDescent="0.3">
      <c r="B3" s="7">
        <v>2026</v>
      </c>
      <c r="C3" s="7"/>
      <c r="D3" s="8">
        <v>3200000</v>
      </c>
      <c r="E3" s="7"/>
    </row>
    <row r="4" spans="1:5" x14ac:dyDescent="0.3">
      <c r="A4" s="3" t="s">
        <v>1</v>
      </c>
      <c r="B4" s="25"/>
      <c r="C4" s="26"/>
      <c r="D4" s="27"/>
    </row>
    <row r="5" spans="1:5" x14ac:dyDescent="0.3">
      <c r="A5" s="3" t="s">
        <v>2</v>
      </c>
      <c r="B5" s="2"/>
    </row>
    <row r="6" spans="1:5" x14ac:dyDescent="0.3">
      <c r="A6" s="3"/>
      <c r="B6" s="10">
        <f>SUM(B4:B5)/100</f>
        <v>0</v>
      </c>
    </row>
    <row r="7" spans="1:5" x14ac:dyDescent="0.3">
      <c r="A7" s="3"/>
      <c r="B7" s="6"/>
      <c r="C7" s="5" t="s">
        <v>0</v>
      </c>
      <c r="D7" s="3"/>
      <c r="E7" s="4" t="s">
        <v>3</v>
      </c>
    </row>
    <row r="8" spans="1:5" x14ac:dyDescent="0.3">
      <c r="A8" s="30">
        <v>46069</v>
      </c>
      <c r="B8" s="24">
        <v>3200000</v>
      </c>
      <c r="C8" s="44" t="s">
        <v>5</v>
      </c>
      <c r="D8" s="45"/>
      <c r="E8" s="2"/>
    </row>
    <row r="9" spans="1:5" x14ac:dyDescent="0.3">
      <c r="A9" s="31">
        <v>46070</v>
      </c>
      <c r="B9" s="2">
        <v>3200000</v>
      </c>
      <c r="C9" s="2"/>
      <c r="D9" s="3">
        <v>318</v>
      </c>
      <c r="E9" s="2">
        <f>B9*$B$6*D9/$D$11</f>
        <v>0</v>
      </c>
    </row>
    <row r="10" spans="1:5" x14ac:dyDescent="0.3">
      <c r="A10" s="31"/>
      <c r="B10" s="2"/>
      <c r="C10" s="2"/>
      <c r="D10" s="3"/>
      <c r="E10" s="2">
        <f>B10*$B$6*D10/$D$11</f>
        <v>0</v>
      </c>
    </row>
    <row r="11" spans="1:5" x14ac:dyDescent="0.3">
      <c r="B11" s="16"/>
      <c r="C11" s="1">
        <f>SUM(C8:C10)</f>
        <v>0</v>
      </c>
      <c r="D11" s="11">
        <v>365</v>
      </c>
      <c r="E11" s="12">
        <f>SUM(E8:E10)</f>
        <v>0</v>
      </c>
    </row>
    <row r="13" spans="1:5" x14ac:dyDescent="0.3">
      <c r="B13" s="7">
        <v>2027</v>
      </c>
      <c r="C13" s="7"/>
      <c r="D13" s="8"/>
      <c r="E13" s="7"/>
    </row>
    <row r="14" spans="1:5" x14ac:dyDescent="0.3">
      <c r="A14" s="3" t="s">
        <v>1</v>
      </c>
      <c r="B14" s="2"/>
    </row>
    <row r="15" spans="1:5" x14ac:dyDescent="0.3">
      <c r="A15" s="3" t="s">
        <v>2</v>
      </c>
      <c r="B15" s="2"/>
      <c r="E15" s="16"/>
    </row>
    <row r="16" spans="1:5" x14ac:dyDescent="0.3">
      <c r="A16" s="3"/>
      <c r="B16" s="10">
        <f>SUM(B14:B15)/100</f>
        <v>0</v>
      </c>
    </row>
    <row r="17" spans="1:5" x14ac:dyDescent="0.3">
      <c r="A17" s="3"/>
      <c r="B17" s="6"/>
      <c r="C17" s="5" t="s">
        <v>0</v>
      </c>
      <c r="D17" s="3"/>
      <c r="E17" s="4" t="s">
        <v>3</v>
      </c>
    </row>
    <row r="18" spans="1:5" x14ac:dyDescent="0.3">
      <c r="A18" s="32">
        <v>46418</v>
      </c>
      <c r="B18" s="2">
        <v>3200000</v>
      </c>
      <c r="C18" s="2"/>
      <c r="D18" s="3">
        <v>31</v>
      </c>
      <c r="E18" s="2">
        <f t="shared" ref="E18:E29" si="0">B18*$B$16*D18/$D$30</f>
        <v>0</v>
      </c>
    </row>
    <row r="19" spans="1:5" x14ac:dyDescent="0.3">
      <c r="A19" s="31">
        <v>46446</v>
      </c>
      <c r="B19" s="2">
        <f>B18</f>
        <v>3200000</v>
      </c>
      <c r="C19" s="2"/>
      <c r="D19" s="3">
        <v>28</v>
      </c>
      <c r="E19" s="2">
        <f t="shared" si="0"/>
        <v>0</v>
      </c>
    </row>
    <row r="20" spans="1:5" x14ac:dyDescent="0.3">
      <c r="A20" s="31">
        <v>46477</v>
      </c>
      <c r="B20" s="2">
        <f>B19-C19</f>
        <v>3200000</v>
      </c>
      <c r="C20" s="2">
        <v>80000</v>
      </c>
      <c r="D20" s="3">
        <v>31</v>
      </c>
      <c r="E20" s="2">
        <f t="shared" si="0"/>
        <v>0</v>
      </c>
    </row>
    <row r="21" spans="1:5" x14ac:dyDescent="0.3">
      <c r="A21" s="31">
        <v>46507</v>
      </c>
      <c r="B21" s="2">
        <f>B20-C20</f>
        <v>3120000</v>
      </c>
      <c r="C21" s="2"/>
      <c r="D21" s="3">
        <v>30</v>
      </c>
      <c r="E21" s="2">
        <f t="shared" si="0"/>
        <v>0</v>
      </c>
    </row>
    <row r="22" spans="1:5" x14ac:dyDescent="0.3">
      <c r="A22" s="31">
        <v>46538</v>
      </c>
      <c r="B22" s="2">
        <f>B21-C21</f>
        <v>3120000</v>
      </c>
      <c r="C22" s="2"/>
      <c r="D22" s="3">
        <v>31</v>
      </c>
      <c r="E22" s="2">
        <f t="shared" si="0"/>
        <v>0</v>
      </c>
    </row>
    <row r="23" spans="1:5" x14ac:dyDescent="0.3">
      <c r="A23" s="31">
        <v>46568</v>
      </c>
      <c r="B23" s="2">
        <f>B22-C22</f>
        <v>3120000</v>
      </c>
      <c r="C23" s="2">
        <v>80000</v>
      </c>
      <c r="D23" s="3">
        <v>30</v>
      </c>
      <c r="E23" s="2">
        <f t="shared" si="0"/>
        <v>0</v>
      </c>
    </row>
    <row r="24" spans="1:5" x14ac:dyDescent="0.3">
      <c r="A24" s="32">
        <v>46599</v>
      </c>
      <c r="B24" s="2">
        <f t="shared" ref="B24:B27" si="1">B23-C23</f>
        <v>3040000</v>
      </c>
      <c r="C24" s="2"/>
      <c r="D24" s="3">
        <v>31</v>
      </c>
      <c r="E24" s="2">
        <f t="shared" si="0"/>
        <v>0</v>
      </c>
    </row>
    <row r="25" spans="1:5" x14ac:dyDescent="0.3">
      <c r="A25" s="31">
        <v>46630</v>
      </c>
      <c r="B25" s="2">
        <f t="shared" si="1"/>
        <v>3040000</v>
      </c>
      <c r="C25" s="2"/>
      <c r="D25" s="3">
        <v>31</v>
      </c>
      <c r="E25" s="2">
        <f t="shared" si="0"/>
        <v>0</v>
      </c>
    </row>
    <row r="26" spans="1:5" x14ac:dyDescent="0.3">
      <c r="A26" s="31">
        <v>46660</v>
      </c>
      <c r="B26" s="2">
        <f t="shared" si="1"/>
        <v>3040000</v>
      </c>
      <c r="C26" s="2">
        <v>80000</v>
      </c>
      <c r="D26" s="3">
        <v>30</v>
      </c>
      <c r="E26" s="2">
        <f t="shared" si="0"/>
        <v>0</v>
      </c>
    </row>
    <row r="27" spans="1:5" x14ac:dyDescent="0.3">
      <c r="A27" s="31">
        <v>46691</v>
      </c>
      <c r="B27" s="2">
        <f t="shared" si="1"/>
        <v>2960000</v>
      </c>
      <c r="C27" s="2"/>
      <c r="D27" s="3">
        <v>31</v>
      </c>
      <c r="E27" s="2">
        <f t="shared" si="0"/>
        <v>0</v>
      </c>
    </row>
    <row r="28" spans="1:5" x14ac:dyDescent="0.3">
      <c r="A28" s="31">
        <v>46721</v>
      </c>
      <c r="B28" s="2">
        <f>B27-C27</f>
        <v>2960000</v>
      </c>
      <c r="C28" s="2"/>
      <c r="D28" s="3">
        <v>30</v>
      </c>
      <c r="E28" s="2">
        <f t="shared" si="0"/>
        <v>0</v>
      </c>
    </row>
    <row r="29" spans="1:5" x14ac:dyDescent="0.3">
      <c r="A29" s="31">
        <v>46752</v>
      </c>
      <c r="B29" s="2">
        <f>B28-C28</f>
        <v>2960000</v>
      </c>
      <c r="C29" s="2">
        <v>80000</v>
      </c>
      <c r="D29" s="3">
        <v>31</v>
      </c>
      <c r="E29" s="2">
        <f t="shared" si="0"/>
        <v>0</v>
      </c>
    </row>
    <row r="30" spans="1:5" x14ac:dyDescent="0.3">
      <c r="C30" s="19">
        <f>SUM(C18:C29)</f>
        <v>320000</v>
      </c>
      <c r="D30" s="11">
        <f>SUM(D18:D29)</f>
        <v>365</v>
      </c>
      <c r="E30" s="12">
        <f>SUM(E18:E29)</f>
        <v>0</v>
      </c>
    </row>
    <row r="32" spans="1:5" x14ac:dyDescent="0.3">
      <c r="B32" s="7">
        <v>2028</v>
      </c>
      <c r="C32" s="7"/>
      <c r="D32" s="8"/>
      <c r="E32" s="7"/>
    </row>
    <row r="33" spans="1:5" x14ac:dyDescent="0.3">
      <c r="A33" s="3" t="s">
        <v>1</v>
      </c>
      <c r="B33" s="2"/>
    </row>
    <row r="34" spans="1:5" x14ac:dyDescent="0.3">
      <c r="A34" s="3" t="s">
        <v>2</v>
      </c>
      <c r="B34" s="2">
        <f>B5</f>
        <v>0</v>
      </c>
    </row>
    <row r="35" spans="1:5" x14ac:dyDescent="0.3">
      <c r="A35" s="3"/>
      <c r="B35" s="10">
        <f>SUM(B33:B34)/100</f>
        <v>0</v>
      </c>
    </row>
    <row r="36" spans="1:5" x14ac:dyDescent="0.3">
      <c r="A36" s="3"/>
      <c r="B36" s="6">
        <f>B29-C29</f>
        <v>2880000</v>
      </c>
      <c r="C36" s="5" t="s">
        <v>0</v>
      </c>
      <c r="D36" s="3"/>
      <c r="E36" s="4" t="s">
        <v>3</v>
      </c>
    </row>
    <row r="37" spans="1:5" x14ac:dyDescent="0.3">
      <c r="A37" s="32">
        <v>46783</v>
      </c>
      <c r="B37" s="2">
        <f>B36</f>
        <v>2880000</v>
      </c>
      <c r="C37" s="2"/>
      <c r="D37" s="3">
        <v>31</v>
      </c>
      <c r="E37" s="2">
        <f t="shared" ref="E37:E48" si="2">B37*$B$35*D37/$D$49</f>
        <v>0</v>
      </c>
    </row>
    <row r="38" spans="1:5" x14ac:dyDescent="0.3">
      <c r="A38" s="31">
        <v>46812</v>
      </c>
      <c r="B38" s="2">
        <f>B37-C37</f>
        <v>2880000</v>
      </c>
      <c r="C38" s="2"/>
      <c r="D38" s="3">
        <v>29</v>
      </c>
      <c r="E38" s="2">
        <f t="shared" si="2"/>
        <v>0</v>
      </c>
    </row>
    <row r="39" spans="1:5" x14ac:dyDescent="0.3">
      <c r="A39" s="31">
        <v>46843</v>
      </c>
      <c r="B39" s="2">
        <f t="shared" ref="B39:B47" si="3">B38-C38</f>
        <v>2880000</v>
      </c>
      <c r="C39" s="2">
        <v>80000</v>
      </c>
      <c r="D39" s="3">
        <v>31</v>
      </c>
      <c r="E39" s="2">
        <f t="shared" si="2"/>
        <v>0</v>
      </c>
    </row>
    <row r="40" spans="1:5" x14ac:dyDescent="0.3">
      <c r="A40" s="31">
        <v>46873</v>
      </c>
      <c r="B40" s="2">
        <f t="shared" si="3"/>
        <v>2800000</v>
      </c>
      <c r="C40" s="2"/>
      <c r="D40" s="3">
        <v>30</v>
      </c>
      <c r="E40" s="2">
        <f t="shared" si="2"/>
        <v>0</v>
      </c>
    </row>
    <row r="41" spans="1:5" x14ac:dyDescent="0.3">
      <c r="A41" s="31">
        <v>46904</v>
      </c>
      <c r="B41" s="2">
        <f t="shared" si="3"/>
        <v>2800000</v>
      </c>
      <c r="C41" s="2"/>
      <c r="D41" s="3">
        <v>31</v>
      </c>
      <c r="E41" s="2">
        <f t="shared" si="2"/>
        <v>0</v>
      </c>
    </row>
    <row r="42" spans="1:5" x14ac:dyDescent="0.3">
      <c r="A42" s="31">
        <v>46934</v>
      </c>
      <c r="B42" s="2">
        <f t="shared" si="3"/>
        <v>2800000</v>
      </c>
      <c r="C42" s="2">
        <v>80000</v>
      </c>
      <c r="D42" s="3">
        <v>30</v>
      </c>
      <c r="E42" s="2">
        <f t="shared" si="2"/>
        <v>0</v>
      </c>
    </row>
    <row r="43" spans="1:5" x14ac:dyDescent="0.3">
      <c r="A43" s="32">
        <v>46965</v>
      </c>
      <c r="B43" s="2">
        <f t="shared" si="3"/>
        <v>2720000</v>
      </c>
      <c r="C43" s="2"/>
      <c r="D43" s="3">
        <v>31</v>
      </c>
      <c r="E43" s="2">
        <f t="shared" si="2"/>
        <v>0</v>
      </c>
    </row>
    <row r="44" spans="1:5" x14ac:dyDescent="0.3">
      <c r="A44" s="31">
        <v>46996</v>
      </c>
      <c r="B44" s="2">
        <f t="shared" si="3"/>
        <v>2720000</v>
      </c>
      <c r="C44" s="2"/>
      <c r="D44" s="3">
        <v>31</v>
      </c>
      <c r="E44" s="2">
        <f t="shared" si="2"/>
        <v>0</v>
      </c>
    </row>
    <row r="45" spans="1:5" x14ac:dyDescent="0.3">
      <c r="A45" s="31">
        <v>47026</v>
      </c>
      <c r="B45" s="2">
        <f t="shared" si="3"/>
        <v>2720000</v>
      </c>
      <c r="C45" s="2">
        <v>80000</v>
      </c>
      <c r="D45" s="3">
        <v>30</v>
      </c>
      <c r="E45" s="2">
        <f t="shared" si="2"/>
        <v>0</v>
      </c>
    </row>
    <row r="46" spans="1:5" x14ac:dyDescent="0.3">
      <c r="A46" s="31">
        <v>47057</v>
      </c>
      <c r="B46" s="2">
        <f t="shared" si="3"/>
        <v>2640000</v>
      </c>
      <c r="C46" s="2"/>
      <c r="D46" s="3">
        <v>31</v>
      </c>
      <c r="E46" s="2">
        <f t="shared" si="2"/>
        <v>0</v>
      </c>
    </row>
    <row r="47" spans="1:5" x14ac:dyDescent="0.3">
      <c r="A47" s="31">
        <v>47087</v>
      </c>
      <c r="B47" s="2">
        <f t="shared" si="3"/>
        <v>2640000</v>
      </c>
      <c r="C47" s="2"/>
      <c r="D47" s="3">
        <v>30</v>
      </c>
      <c r="E47" s="2">
        <f t="shared" si="2"/>
        <v>0</v>
      </c>
    </row>
    <row r="48" spans="1:5" x14ac:dyDescent="0.3">
      <c r="A48" s="31">
        <v>47118</v>
      </c>
      <c r="B48" s="13">
        <f>B47-C47</f>
        <v>2640000</v>
      </c>
      <c r="C48" s="2">
        <v>80000</v>
      </c>
      <c r="D48" s="14">
        <v>31</v>
      </c>
      <c r="E48" s="2">
        <f t="shared" si="2"/>
        <v>0</v>
      </c>
    </row>
    <row r="49" spans="1:5" x14ac:dyDescent="0.3">
      <c r="C49" s="20">
        <f>SUM(C37:C48)</f>
        <v>320000</v>
      </c>
      <c r="D49" s="21">
        <f>SUM(D37:D48)</f>
        <v>366</v>
      </c>
      <c r="E49" s="22">
        <f>SUM(E37:E48)</f>
        <v>0</v>
      </c>
    </row>
    <row r="51" spans="1:5" x14ac:dyDescent="0.3">
      <c r="B51" s="7">
        <v>2029</v>
      </c>
      <c r="C51" s="7"/>
      <c r="D51" s="8"/>
      <c r="E51" s="7"/>
    </row>
    <row r="52" spans="1:5" x14ac:dyDescent="0.3">
      <c r="A52" s="3" t="s">
        <v>1</v>
      </c>
      <c r="B52" s="2"/>
    </row>
    <row r="53" spans="1:5" x14ac:dyDescent="0.3">
      <c r="A53" s="3" t="s">
        <v>2</v>
      </c>
      <c r="B53" s="2">
        <f>B5</f>
        <v>0</v>
      </c>
    </row>
    <row r="54" spans="1:5" x14ac:dyDescent="0.3">
      <c r="A54" s="3"/>
      <c r="B54" s="10">
        <f>SUM(B52:B53)/100</f>
        <v>0</v>
      </c>
    </row>
    <row r="55" spans="1:5" x14ac:dyDescent="0.3">
      <c r="A55" s="3"/>
      <c r="B55" s="6">
        <f>B48-C48</f>
        <v>2560000</v>
      </c>
      <c r="C55" s="5" t="s">
        <v>0</v>
      </c>
      <c r="D55" s="3"/>
      <c r="E55" s="4" t="s">
        <v>3</v>
      </c>
    </row>
    <row r="56" spans="1:5" x14ac:dyDescent="0.3">
      <c r="A56" s="32">
        <v>47149</v>
      </c>
      <c r="B56" s="2">
        <f>B55</f>
        <v>2560000</v>
      </c>
      <c r="C56" s="2"/>
      <c r="D56" s="3">
        <v>31</v>
      </c>
      <c r="E56" s="2">
        <f t="shared" ref="E56:E67" si="4">B56*$B$35*D56/$D$68</f>
        <v>0</v>
      </c>
    </row>
    <row r="57" spans="1:5" x14ac:dyDescent="0.3">
      <c r="A57" s="33">
        <v>47177</v>
      </c>
      <c r="B57" s="2">
        <f t="shared" ref="B57:B66" si="5">B56-C56</f>
        <v>2560000</v>
      </c>
      <c r="C57" s="2"/>
      <c r="D57" s="3">
        <v>28</v>
      </c>
      <c r="E57" s="2">
        <f t="shared" si="4"/>
        <v>0</v>
      </c>
    </row>
    <row r="58" spans="1:5" x14ac:dyDescent="0.3">
      <c r="A58" s="31">
        <v>47208</v>
      </c>
      <c r="B58" s="2">
        <f t="shared" si="5"/>
        <v>2560000</v>
      </c>
      <c r="C58" s="2">
        <v>80000</v>
      </c>
      <c r="D58" s="3">
        <v>31</v>
      </c>
      <c r="E58" s="2">
        <f t="shared" si="4"/>
        <v>0</v>
      </c>
    </row>
    <row r="59" spans="1:5" x14ac:dyDescent="0.3">
      <c r="A59" s="31">
        <v>47238</v>
      </c>
      <c r="B59" s="2">
        <f t="shared" si="5"/>
        <v>2480000</v>
      </c>
      <c r="C59" s="2"/>
      <c r="D59" s="3">
        <v>30</v>
      </c>
      <c r="E59" s="2">
        <f t="shared" si="4"/>
        <v>0</v>
      </c>
    </row>
    <row r="60" spans="1:5" x14ac:dyDescent="0.3">
      <c r="A60" s="31">
        <v>47269</v>
      </c>
      <c r="B60" s="2">
        <f t="shared" si="5"/>
        <v>2480000</v>
      </c>
      <c r="C60" s="2"/>
      <c r="D60" s="3">
        <v>31</v>
      </c>
      <c r="E60" s="2">
        <f t="shared" si="4"/>
        <v>0</v>
      </c>
    </row>
    <row r="61" spans="1:5" x14ac:dyDescent="0.3">
      <c r="A61" s="31">
        <v>47299</v>
      </c>
      <c r="B61" s="2">
        <f t="shared" si="5"/>
        <v>2480000</v>
      </c>
      <c r="C61" s="2">
        <v>80000</v>
      </c>
      <c r="D61" s="3">
        <v>30</v>
      </c>
      <c r="E61" s="2">
        <f t="shared" si="4"/>
        <v>0</v>
      </c>
    </row>
    <row r="62" spans="1:5" x14ac:dyDescent="0.3">
      <c r="A62" s="32">
        <v>47330</v>
      </c>
      <c r="B62" s="2">
        <f t="shared" si="5"/>
        <v>2400000</v>
      </c>
      <c r="C62" s="2"/>
      <c r="D62" s="3">
        <v>31</v>
      </c>
      <c r="E62" s="2">
        <f t="shared" si="4"/>
        <v>0</v>
      </c>
    </row>
    <row r="63" spans="1:5" x14ac:dyDescent="0.3">
      <c r="A63" s="31">
        <v>47361</v>
      </c>
      <c r="B63" s="2">
        <f t="shared" si="5"/>
        <v>2400000</v>
      </c>
      <c r="C63" s="2"/>
      <c r="D63" s="3">
        <v>31</v>
      </c>
      <c r="E63" s="2">
        <f t="shared" si="4"/>
        <v>0</v>
      </c>
    </row>
    <row r="64" spans="1:5" x14ac:dyDescent="0.3">
      <c r="A64" s="31">
        <v>47391</v>
      </c>
      <c r="B64" s="2">
        <f t="shared" si="5"/>
        <v>2400000</v>
      </c>
      <c r="C64" s="2">
        <v>80000</v>
      </c>
      <c r="D64" s="3">
        <v>30</v>
      </c>
      <c r="E64" s="2">
        <f t="shared" si="4"/>
        <v>0</v>
      </c>
    </row>
    <row r="65" spans="1:5" x14ac:dyDescent="0.3">
      <c r="A65" s="31">
        <v>47422</v>
      </c>
      <c r="B65" s="2">
        <f t="shared" si="5"/>
        <v>2320000</v>
      </c>
      <c r="C65" s="2"/>
      <c r="D65" s="3">
        <v>31</v>
      </c>
      <c r="E65" s="2">
        <f t="shared" si="4"/>
        <v>0</v>
      </c>
    </row>
    <row r="66" spans="1:5" x14ac:dyDescent="0.3">
      <c r="A66" s="31">
        <v>47452</v>
      </c>
      <c r="B66" s="2">
        <f t="shared" si="5"/>
        <v>2320000</v>
      </c>
      <c r="C66" s="2"/>
      <c r="D66" s="3">
        <v>30</v>
      </c>
      <c r="E66" s="2">
        <f t="shared" si="4"/>
        <v>0</v>
      </c>
    </row>
    <row r="67" spans="1:5" x14ac:dyDescent="0.3">
      <c r="A67" s="31">
        <v>47483</v>
      </c>
      <c r="B67" s="13">
        <f>B66-C66</f>
        <v>2320000</v>
      </c>
      <c r="C67" s="2">
        <v>80000</v>
      </c>
      <c r="D67" s="14">
        <v>31</v>
      </c>
      <c r="E67" s="2">
        <f t="shared" si="4"/>
        <v>0</v>
      </c>
    </row>
    <row r="68" spans="1:5" x14ac:dyDescent="0.3">
      <c r="C68" s="20">
        <f>SUM(C56:C67)</f>
        <v>320000</v>
      </c>
      <c r="D68" s="21">
        <f>SUM(D56:D67)</f>
        <v>365</v>
      </c>
      <c r="E68" s="22">
        <f>SUM(E56:E67)</f>
        <v>0</v>
      </c>
    </row>
    <row r="70" spans="1:5" x14ac:dyDescent="0.3">
      <c r="B70" s="7">
        <v>2030</v>
      </c>
      <c r="C70" s="7"/>
      <c r="D70" s="8"/>
      <c r="E70" s="7"/>
    </row>
    <row r="71" spans="1:5" x14ac:dyDescent="0.3">
      <c r="A71" s="3" t="s">
        <v>1</v>
      </c>
      <c r="B71" s="2">
        <f>B4</f>
        <v>0</v>
      </c>
    </row>
    <row r="72" spans="1:5" x14ac:dyDescent="0.3">
      <c r="A72" s="3" t="s">
        <v>2</v>
      </c>
      <c r="B72" s="2">
        <f>B5</f>
        <v>0</v>
      </c>
    </row>
    <row r="73" spans="1:5" x14ac:dyDescent="0.3">
      <c r="A73" s="3"/>
      <c r="B73" s="10">
        <f>SUM(B71:B72)/100</f>
        <v>0</v>
      </c>
      <c r="E73" s="16"/>
    </row>
    <row r="74" spans="1:5" x14ac:dyDescent="0.3">
      <c r="A74" s="3"/>
      <c r="B74" s="6">
        <f>B67-C67</f>
        <v>2240000</v>
      </c>
      <c r="C74" s="5" t="s">
        <v>0</v>
      </c>
      <c r="D74" s="3"/>
      <c r="E74" s="4" t="s">
        <v>3</v>
      </c>
    </row>
    <row r="75" spans="1:5" x14ac:dyDescent="0.3">
      <c r="A75" s="32">
        <v>47514</v>
      </c>
      <c r="B75" s="2">
        <f>B74</f>
        <v>2240000</v>
      </c>
      <c r="C75" s="2"/>
      <c r="D75" s="3">
        <v>31</v>
      </c>
      <c r="E75" s="2">
        <f t="shared" ref="E75:E86" si="6">B75*$B$35*D75/$D$87</f>
        <v>0</v>
      </c>
    </row>
    <row r="76" spans="1:5" x14ac:dyDescent="0.3">
      <c r="A76" s="33">
        <v>47542</v>
      </c>
      <c r="B76" s="29">
        <f t="shared" ref="B76:B85" si="7">B75-C75</f>
        <v>2240000</v>
      </c>
      <c r="C76" s="29"/>
      <c r="D76" s="28">
        <v>28</v>
      </c>
      <c r="E76" s="29">
        <f t="shared" si="6"/>
        <v>0</v>
      </c>
    </row>
    <row r="77" spans="1:5" x14ac:dyDescent="0.3">
      <c r="A77" s="31">
        <v>47573</v>
      </c>
      <c r="B77" s="2">
        <f t="shared" si="7"/>
        <v>2240000</v>
      </c>
      <c r="C77" s="2">
        <v>80000</v>
      </c>
      <c r="D77" s="3">
        <v>31</v>
      </c>
      <c r="E77" s="2">
        <f t="shared" si="6"/>
        <v>0</v>
      </c>
    </row>
    <row r="78" spans="1:5" x14ac:dyDescent="0.3">
      <c r="A78" s="31">
        <v>47603</v>
      </c>
      <c r="B78" s="2">
        <f t="shared" si="7"/>
        <v>2160000</v>
      </c>
      <c r="C78" s="2"/>
      <c r="D78" s="3">
        <v>30</v>
      </c>
      <c r="E78" s="2">
        <f t="shared" si="6"/>
        <v>0</v>
      </c>
    </row>
    <row r="79" spans="1:5" x14ac:dyDescent="0.3">
      <c r="A79" s="31">
        <v>47634</v>
      </c>
      <c r="B79" s="2">
        <f t="shared" si="7"/>
        <v>2160000</v>
      </c>
      <c r="C79" s="2"/>
      <c r="D79" s="3">
        <v>31</v>
      </c>
      <c r="E79" s="2">
        <f t="shared" si="6"/>
        <v>0</v>
      </c>
    </row>
    <row r="80" spans="1:5" x14ac:dyDescent="0.3">
      <c r="A80" s="31">
        <v>47664</v>
      </c>
      <c r="B80" s="2">
        <f t="shared" si="7"/>
        <v>2160000</v>
      </c>
      <c r="C80" s="2">
        <v>80000</v>
      </c>
      <c r="D80" s="3">
        <v>30</v>
      </c>
      <c r="E80" s="2">
        <f t="shared" si="6"/>
        <v>0</v>
      </c>
    </row>
    <row r="81" spans="1:11" x14ac:dyDescent="0.3">
      <c r="A81" s="32">
        <v>47695</v>
      </c>
      <c r="B81" s="2">
        <f t="shared" si="7"/>
        <v>2080000</v>
      </c>
      <c r="C81" s="2"/>
      <c r="D81" s="3">
        <v>31</v>
      </c>
      <c r="E81" s="2">
        <f t="shared" si="6"/>
        <v>0</v>
      </c>
    </row>
    <row r="82" spans="1:11" x14ac:dyDescent="0.3">
      <c r="A82" s="31">
        <v>47726</v>
      </c>
      <c r="B82" s="2">
        <f t="shared" si="7"/>
        <v>2080000</v>
      </c>
      <c r="C82" s="2"/>
      <c r="D82" s="3">
        <v>31</v>
      </c>
      <c r="E82" s="2">
        <f t="shared" si="6"/>
        <v>0</v>
      </c>
    </row>
    <row r="83" spans="1:11" x14ac:dyDescent="0.3">
      <c r="A83" s="31">
        <v>47756</v>
      </c>
      <c r="B83" s="2">
        <f t="shared" si="7"/>
        <v>2080000</v>
      </c>
      <c r="C83" s="2">
        <v>80000</v>
      </c>
      <c r="D83" s="3">
        <v>30</v>
      </c>
      <c r="E83" s="2">
        <f t="shared" si="6"/>
        <v>0</v>
      </c>
    </row>
    <row r="84" spans="1:11" x14ac:dyDescent="0.3">
      <c r="A84" s="31">
        <v>47787</v>
      </c>
      <c r="B84" s="2">
        <f t="shared" si="7"/>
        <v>2000000</v>
      </c>
      <c r="C84" s="2"/>
      <c r="D84" s="3">
        <v>31</v>
      </c>
      <c r="E84" s="2">
        <f t="shared" si="6"/>
        <v>0</v>
      </c>
    </row>
    <row r="85" spans="1:11" x14ac:dyDescent="0.3">
      <c r="A85" s="31">
        <v>47817</v>
      </c>
      <c r="B85" s="2">
        <f t="shared" si="7"/>
        <v>2000000</v>
      </c>
      <c r="C85" s="2"/>
      <c r="D85" s="3">
        <v>30</v>
      </c>
      <c r="E85" s="2">
        <f t="shared" si="6"/>
        <v>0</v>
      </c>
    </row>
    <row r="86" spans="1:11" x14ac:dyDescent="0.3">
      <c r="A86" s="31">
        <v>47848</v>
      </c>
      <c r="B86" s="13">
        <f>B85-C85</f>
        <v>2000000</v>
      </c>
      <c r="C86" s="2">
        <v>80000</v>
      </c>
      <c r="D86" s="14">
        <v>31</v>
      </c>
      <c r="E86" s="2">
        <f t="shared" si="6"/>
        <v>0</v>
      </c>
    </row>
    <row r="87" spans="1:11" x14ac:dyDescent="0.3">
      <c r="C87" s="20">
        <f>SUM(C75:C86)</f>
        <v>320000</v>
      </c>
      <c r="D87" s="21">
        <f>SUM(D75:D86)</f>
        <v>365</v>
      </c>
      <c r="E87" s="22">
        <f>SUM(E75:E86)</f>
        <v>0</v>
      </c>
    </row>
    <row r="88" spans="1:11" x14ac:dyDescent="0.3">
      <c r="K88" s="34"/>
    </row>
    <row r="89" spans="1:11" x14ac:dyDescent="0.3">
      <c r="B89" s="7">
        <v>2031</v>
      </c>
      <c r="C89" s="7"/>
      <c r="D89" s="8"/>
      <c r="E89" s="7"/>
    </row>
    <row r="90" spans="1:11" x14ac:dyDescent="0.3">
      <c r="A90" s="3" t="s">
        <v>1</v>
      </c>
      <c r="B90" s="2"/>
    </row>
    <row r="91" spans="1:11" x14ac:dyDescent="0.3">
      <c r="A91" s="3" t="s">
        <v>2</v>
      </c>
      <c r="B91" s="2"/>
    </row>
    <row r="92" spans="1:11" x14ac:dyDescent="0.3">
      <c r="A92" s="3"/>
      <c r="B92" s="10">
        <f>SUM(B90:B91)/100</f>
        <v>0</v>
      </c>
      <c r="E92" s="16"/>
    </row>
    <row r="93" spans="1:11" x14ac:dyDescent="0.3">
      <c r="A93" s="3"/>
      <c r="B93" s="6">
        <f>B86-C86</f>
        <v>1920000</v>
      </c>
      <c r="C93" s="5" t="s">
        <v>0</v>
      </c>
      <c r="D93" s="3"/>
      <c r="E93" s="4" t="s">
        <v>3</v>
      </c>
    </row>
    <row r="94" spans="1:11" x14ac:dyDescent="0.3">
      <c r="A94" s="32">
        <v>47879</v>
      </c>
      <c r="B94" s="2">
        <f>B93</f>
        <v>1920000</v>
      </c>
      <c r="C94" s="2"/>
      <c r="D94" s="3">
        <v>31</v>
      </c>
      <c r="E94" s="2">
        <f t="shared" ref="E94:E105" si="8">B94*$B$35*D94/$D$87</f>
        <v>0</v>
      </c>
    </row>
    <row r="95" spans="1:11" x14ac:dyDescent="0.3">
      <c r="A95" s="33">
        <v>47907</v>
      </c>
      <c r="B95" s="29">
        <f t="shared" ref="B95:B104" si="9">B94-C94</f>
        <v>1920000</v>
      </c>
      <c r="C95" s="29"/>
      <c r="D95" s="28">
        <v>28</v>
      </c>
      <c r="E95" s="29">
        <f t="shared" si="8"/>
        <v>0</v>
      </c>
    </row>
    <row r="96" spans="1:11" x14ac:dyDescent="0.3">
      <c r="A96" s="31">
        <v>47938</v>
      </c>
      <c r="B96" s="2">
        <f t="shared" si="9"/>
        <v>1920000</v>
      </c>
      <c r="C96" s="2">
        <v>80000</v>
      </c>
      <c r="D96" s="3">
        <v>31</v>
      </c>
      <c r="E96" s="2">
        <f t="shared" si="8"/>
        <v>0</v>
      </c>
    </row>
    <row r="97" spans="1:5" x14ac:dyDescent="0.3">
      <c r="A97" s="31">
        <v>47968</v>
      </c>
      <c r="B97" s="2">
        <f t="shared" si="9"/>
        <v>1840000</v>
      </c>
      <c r="C97" s="2"/>
      <c r="D97" s="3">
        <v>30</v>
      </c>
      <c r="E97" s="2">
        <f t="shared" si="8"/>
        <v>0</v>
      </c>
    </row>
    <row r="98" spans="1:5" x14ac:dyDescent="0.3">
      <c r="A98" s="31">
        <v>47999</v>
      </c>
      <c r="B98" s="2">
        <f t="shared" si="9"/>
        <v>1840000</v>
      </c>
      <c r="C98" s="2"/>
      <c r="D98" s="3">
        <v>31</v>
      </c>
      <c r="E98" s="2">
        <f t="shared" si="8"/>
        <v>0</v>
      </c>
    </row>
    <row r="99" spans="1:5" x14ac:dyDescent="0.3">
      <c r="A99" s="31">
        <v>48029</v>
      </c>
      <c r="B99" s="2">
        <f t="shared" si="9"/>
        <v>1840000</v>
      </c>
      <c r="C99" s="2">
        <v>80000</v>
      </c>
      <c r="D99" s="3">
        <v>30</v>
      </c>
      <c r="E99" s="2">
        <f t="shared" si="8"/>
        <v>0</v>
      </c>
    </row>
    <row r="100" spans="1:5" x14ac:dyDescent="0.3">
      <c r="A100" s="32">
        <v>48060</v>
      </c>
      <c r="B100" s="2">
        <f t="shared" si="9"/>
        <v>1760000</v>
      </c>
      <c r="C100" s="2"/>
      <c r="D100" s="3">
        <v>31</v>
      </c>
      <c r="E100" s="2">
        <f t="shared" si="8"/>
        <v>0</v>
      </c>
    </row>
    <row r="101" spans="1:5" x14ac:dyDescent="0.3">
      <c r="A101" s="31">
        <v>48091</v>
      </c>
      <c r="B101" s="2">
        <f t="shared" si="9"/>
        <v>1760000</v>
      </c>
      <c r="C101" s="2"/>
      <c r="D101" s="3">
        <v>31</v>
      </c>
      <c r="E101" s="2">
        <f t="shared" si="8"/>
        <v>0</v>
      </c>
    </row>
    <row r="102" spans="1:5" x14ac:dyDescent="0.3">
      <c r="A102" s="31">
        <v>48121</v>
      </c>
      <c r="B102" s="2">
        <f t="shared" si="9"/>
        <v>1760000</v>
      </c>
      <c r="C102" s="2">
        <v>80000</v>
      </c>
      <c r="D102" s="3">
        <v>30</v>
      </c>
      <c r="E102" s="2">
        <f t="shared" si="8"/>
        <v>0</v>
      </c>
    </row>
    <row r="103" spans="1:5" x14ac:dyDescent="0.3">
      <c r="A103" s="31">
        <v>48152</v>
      </c>
      <c r="B103" s="2">
        <f t="shared" si="9"/>
        <v>1680000</v>
      </c>
      <c r="C103" s="2"/>
      <c r="D103" s="3">
        <v>31</v>
      </c>
      <c r="E103" s="2">
        <f t="shared" si="8"/>
        <v>0</v>
      </c>
    </row>
    <row r="104" spans="1:5" x14ac:dyDescent="0.3">
      <c r="A104" s="31">
        <v>48182</v>
      </c>
      <c r="B104" s="2">
        <f t="shared" si="9"/>
        <v>1680000</v>
      </c>
      <c r="C104" s="2"/>
      <c r="D104" s="3">
        <v>30</v>
      </c>
      <c r="E104" s="2">
        <f t="shared" si="8"/>
        <v>0</v>
      </c>
    </row>
    <row r="105" spans="1:5" x14ac:dyDescent="0.3">
      <c r="A105" s="31">
        <v>48213</v>
      </c>
      <c r="B105" s="13">
        <f>B104-C104</f>
        <v>1680000</v>
      </c>
      <c r="C105" s="2">
        <v>80000</v>
      </c>
      <c r="D105" s="14">
        <v>31</v>
      </c>
      <c r="E105" s="2">
        <f t="shared" si="8"/>
        <v>0</v>
      </c>
    </row>
    <row r="106" spans="1:5" x14ac:dyDescent="0.3">
      <c r="C106" s="20">
        <f>SUM(C94:C105)</f>
        <v>320000</v>
      </c>
      <c r="D106" s="21">
        <f>SUM(D94:D105)</f>
        <v>365</v>
      </c>
      <c r="E106" s="22">
        <f>SUM(E94:E105)</f>
        <v>0</v>
      </c>
    </row>
    <row r="107" spans="1:5" x14ac:dyDescent="0.3">
      <c r="C107" s="20"/>
      <c r="D107" s="23"/>
      <c r="E107" s="20"/>
    </row>
    <row r="108" spans="1:5" x14ac:dyDescent="0.3">
      <c r="B108" s="7">
        <v>2032</v>
      </c>
      <c r="C108" s="7"/>
      <c r="D108" s="8"/>
      <c r="E108" s="7"/>
    </row>
    <row r="109" spans="1:5" x14ac:dyDescent="0.3">
      <c r="A109" s="3" t="s">
        <v>1</v>
      </c>
      <c r="B109" s="2"/>
    </row>
    <row r="110" spans="1:5" x14ac:dyDescent="0.3">
      <c r="A110" s="3" t="s">
        <v>2</v>
      </c>
      <c r="B110" s="2"/>
    </row>
    <row r="111" spans="1:5" x14ac:dyDescent="0.3">
      <c r="A111" s="3"/>
      <c r="B111" s="10">
        <f>SUM(B109:B110)/100</f>
        <v>0</v>
      </c>
      <c r="E111" s="16"/>
    </row>
    <row r="112" spans="1:5" x14ac:dyDescent="0.3">
      <c r="A112" s="3"/>
      <c r="B112" s="6">
        <f>B105-C105</f>
        <v>1600000</v>
      </c>
      <c r="C112" s="5" t="s">
        <v>0</v>
      </c>
      <c r="D112" s="3"/>
      <c r="E112" s="4" t="s">
        <v>3</v>
      </c>
    </row>
    <row r="113" spans="1:5" x14ac:dyDescent="0.3">
      <c r="A113" s="32">
        <v>48244</v>
      </c>
      <c r="B113" s="2">
        <f>B112</f>
        <v>1600000</v>
      </c>
      <c r="C113" s="2"/>
      <c r="D113" s="3">
        <v>31</v>
      </c>
      <c r="E113" s="2">
        <f t="shared" ref="E113:E124" si="10">B113*$B$35*D113/$D$87</f>
        <v>0</v>
      </c>
    </row>
    <row r="114" spans="1:5" x14ac:dyDescent="0.3">
      <c r="A114" s="33">
        <v>48273</v>
      </c>
      <c r="B114" s="29">
        <f t="shared" ref="B114:B123" si="11">B113-C113</f>
        <v>1600000</v>
      </c>
      <c r="C114" s="29"/>
      <c r="D114" s="28">
        <v>29</v>
      </c>
      <c r="E114" s="29">
        <f t="shared" si="10"/>
        <v>0</v>
      </c>
    </row>
    <row r="115" spans="1:5" x14ac:dyDescent="0.3">
      <c r="A115" s="31">
        <v>48304</v>
      </c>
      <c r="B115" s="2">
        <f t="shared" si="11"/>
        <v>1600000</v>
      </c>
      <c r="C115" s="2">
        <v>80000</v>
      </c>
      <c r="D115" s="3">
        <v>31</v>
      </c>
      <c r="E115" s="2">
        <f t="shared" si="10"/>
        <v>0</v>
      </c>
    </row>
    <row r="116" spans="1:5" x14ac:dyDescent="0.3">
      <c r="A116" s="31">
        <v>48334</v>
      </c>
      <c r="B116" s="2">
        <f t="shared" si="11"/>
        <v>1520000</v>
      </c>
      <c r="C116" s="2"/>
      <c r="D116" s="3">
        <v>30</v>
      </c>
      <c r="E116" s="2">
        <f t="shared" si="10"/>
        <v>0</v>
      </c>
    </row>
    <row r="117" spans="1:5" x14ac:dyDescent="0.3">
      <c r="A117" s="31">
        <v>48365</v>
      </c>
      <c r="B117" s="2">
        <f t="shared" si="11"/>
        <v>1520000</v>
      </c>
      <c r="C117" s="2"/>
      <c r="D117" s="3">
        <v>31</v>
      </c>
      <c r="E117" s="2">
        <f t="shared" si="10"/>
        <v>0</v>
      </c>
    </row>
    <row r="118" spans="1:5" x14ac:dyDescent="0.3">
      <c r="A118" s="31">
        <v>48395</v>
      </c>
      <c r="B118" s="2">
        <f t="shared" si="11"/>
        <v>1520000</v>
      </c>
      <c r="C118" s="2">
        <v>80000</v>
      </c>
      <c r="D118" s="3">
        <v>30</v>
      </c>
      <c r="E118" s="2">
        <f t="shared" si="10"/>
        <v>0</v>
      </c>
    </row>
    <row r="119" spans="1:5" x14ac:dyDescent="0.3">
      <c r="A119" s="32">
        <v>48426</v>
      </c>
      <c r="B119" s="2">
        <f t="shared" si="11"/>
        <v>1440000</v>
      </c>
      <c r="C119" s="2"/>
      <c r="D119" s="3">
        <v>31</v>
      </c>
      <c r="E119" s="2">
        <f t="shared" si="10"/>
        <v>0</v>
      </c>
    </row>
    <row r="120" spans="1:5" x14ac:dyDescent="0.3">
      <c r="A120" s="31">
        <v>48457</v>
      </c>
      <c r="B120" s="2">
        <f t="shared" si="11"/>
        <v>1440000</v>
      </c>
      <c r="C120" s="2"/>
      <c r="D120" s="3">
        <v>31</v>
      </c>
      <c r="E120" s="2">
        <f t="shared" si="10"/>
        <v>0</v>
      </c>
    </row>
    <row r="121" spans="1:5" x14ac:dyDescent="0.3">
      <c r="A121" s="31">
        <v>48487</v>
      </c>
      <c r="B121" s="2">
        <f t="shared" si="11"/>
        <v>1440000</v>
      </c>
      <c r="C121" s="2">
        <v>80000</v>
      </c>
      <c r="D121" s="3">
        <v>30</v>
      </c>
      <c r="E121" s="2">
        <f t="shared" si="10"/>
        <v>0</v>
      </c>
    </row>
    <row r="122" spans="1:5" x14ac:dyDescent="0.3">
      <c r="A122" s="31">
        <v>48518</v>
      </c>
      <c r="B122" s="2">
        <f t="shared" si="11"/>
        <v>1360000</v>
      </c>
      <c r="C122" s="2"/>
      <c r="D122" s="3">
        <v>31</v>
      </c>
      <c r="E122" s="2">
        <f t="shared" si="10"/>
        <v>0</v>
      </c>
    </row>
    <row r="123" spans="1:5" x14ac:dyDescent="0.3">
      <c r="A123" s="31">
        <v>48548</v>
      </c>
      <c r="B123" s="2">
        <f t="shared" si="11"/>
        <v>1360000</v>
      </c>
      <c r="C123" s="2"/>
      <c r="D123" s="3">
        <v>30</v>
      </c>
      <c r="E123" s="2">
        <f t="shared" si="10"/>
        <v>0</v>
      </c>
    </row>
    <row r="124" spans="1:5" x14ac:dyDescent="0.3">
      <c r="A124" s="31">
        <v>48579</v>
      </c>
      <c r="B124" s="13">
        <f>B123-C123</f>
        <v>1360000</v>
      </c>
      <c r="C124" s="2">
        <v>80000</v>
      </c>
      <c r="D124" s="14">
        <v>31</v>
      </c>
      <c r="E124" s="2">
        <f t="shared" si="10"/>
        <v>0</v>
      </c>
    </row>
    <row r="125" spans="1:5" x14ac:dyDescent="0.3">
      <c r="C125" s="20">
        <f>SUM(C113:C124)</f>
        <v>320000</v>
      </c>
      <c r="D125" s="21">
        <f>SUM(D113:D124)</f>
        <v>366</v>
      </c>
      <c r="E125" s="22">
        <f>SUM(E113:E124)</f>
        <v>0</v>
      </c>
    </row>
    <row r="126" spans="1:5" x14ac:dyDescent="0.3">
      <c r="C126" s="20"/>
      <c r="D126" s="23"/>
      <c r="E126" s="20"/>
    </row>
    <row r="127" spans="1:5" x14ac:dyDescent="0.3">
      <c r="B127" s="7">
        <v>2033</v>
      </c>
      <c r="C127" s="7"/>
      <c r="D127" s="8"/>
      <c r="E127" s="7"/>
    </row>
    <row r="128" spans="1:5" x14ac:dyDescent="0.3">
      <c r="A128" s="3" t="s">
        <v>1</v>
      </c>
      <c r="B128" s="2"/>
    </row>
    <row r="129" spans="1:5" x14ac:dyDescent="0.3">
      <c r="A129" s="3" t="s">
        <v>2</v>
      </c>
      <c r="B129" s="2"/>
    </row>
    <row r="130" spans="1:5" x14ac:dyDescent="0.3">
      <c r="A130" s="3"/>
      <c r="B130" s="10">
        <f>SUM(B128:B129)/100</f>
        <v>0</v>
      </c>
      <c r="E130" s="16"/>
    </row>
    <row r="131" spans="1:5" x14ac:dyDescent="0.3">
      <c r="A131" s="3"/>
      <c r="B131" s="6">
        <f>B124-C124</f>
        <v>1280000</v>
      </c>
      <c r="C131" s="5" t="s">
        <v>0</v>
      </c>
      <c r="D131" s="3"/>
      <c r="E131" s="4" t="s">
        <v>3</v>
      </c>
    </row>
    <row r="132" spans="1:5" x14ac:dyDescent="0.3">
      <c r="A132" s="32">
        <v>48610</v>
      </c>
      <c r="B132" s="2">
        <f>B131</f>
        <v>1280000</v>
      </c>
      <c r="C132" s="2"/>
      <c r="D132" s="3">
        <v>31</v>
      </c>
      <c r="E132" s="2">
        <f t="shared" ref="E132:E143" si="12">B132*$B$35*D132/$D$87</f>
        <v>0</v>
      </c>
    </row>
    <row r="133" spans="1:5" x14ac:dyDescent="0.3">
      <c r="A133" s="33">
        <v>48638</v>
      </c>
      <c r="B133" s="29">
        <f t="shared" ref="B133:B142" si="13">B132-C132</f>
        <v>1280000</v>
      </c>
      <c r="C133" s="29"/>
      <c r="D133" s="28">
        <v>28</v>
      </c>
      <c r="E133" s="29">
        <f t="shared" si="12"/>
        <v>0</v>
      </c>
    </row>
    <row r="134" spans="1:5" x14ac:dyDescent="0.3">
      <c r="A134" s="31">
        <v>48669</v>
      </c>
      <c r="B134" s="2">
        <f t="shared" si="13"/>
        <v>1280000</v>
      </c>
      <c r="C134" s="2">
        <v>80000</v>
      </c>
      <c r="D134" s="3">
        <v>31</v>
      </c>
      <c r="E134" s="2">
        <f t="shared" si="12"/>
        <v>0</v>
      </c>
    </row>
    <row r="135" spans="1:5" x14ac:dyDescent="0.3">
      <c r="A135" s="31">
        <v>48699</v>
      </c>
      <c r="B135" s="2">
        <f t="shared" si="13"/>
        <v>1200000</v>
      </c>
      <c r="C135" s="2"/>
      <c r="D135" s="3">
        <v>30</v>
      </c>
      <c r="E135" s="2">
        <f t="shared" si="12"/>
        <v>0</v>
      </c>
    </row>
    <row r="136" spans="1:5" x14ac:dyDescent="0.3">
      <c r="A136" s="31">
        <v>48730</v>
      </c>
      <c r="B136" s="2">
        <f t="shared" si="13"/>
        <v>1200000</v>
      </c>
      <c r="C136" s="2"/>
      <c r="D136" s="3">
        <v>31</v>
      </c>
      <c r="E136" s="2">
        <f t="shared" si="12"/>
        <v>0</v>
      </c>
    </row>
    <row r="137" spans="1:5" x14ac:dyDescent="0.3">
      <c r="A137" s="31">
        <v>48760</v>
      </c>
      <c r="B137" s="2">
        <f t="shared" si="13"/>
        <v>1200000</v>
      </c>
      <c r="C137" s="2">
        <v>80000</v>
      </c>
      <c r="D137" s="3">
        <v>30</v>
      </c>
      <c r="E137" s="2">
        <f t="shared" si="12"/>
        <v>0</v>
      </c>
    </row>
    <row r="138" spans="1:5" x14ac:dyDescent="0.3">
      <c r="A138" s="32">
        <v>48791</v>
      </c>
      <c r="B138" s="2">
        <f t="shared" si="13"/>
        <v>1120000</v>
      </c>
      <c r="C138" s="2"/>
      <c r="D138" s="3">
        <v>31</v>
      </c>
      <c r="E138" s="2">
        <f t="shared" si="12"/>
        <v>0</v>
      </c>
    </row>
    <row r="139" spans="1:5" x14ac:dyDescent="0.3">
      <c r="A139" s="31">
        <v>48822</v>
      </c>
      <c r="B139" s="2">
        <f t="shared" si="13"/>
        <v>1120000</v>
      </c>
      <c r="C139" s="2"/>
      <c r="D139" s="3">
        <v>31</v>
      </c>
      <c r="E139" s="2">
        <f t="shared" si="12"/>
        <v>0</v>
      </c>
    </row>
    <row r="140" spans="1:5" x14ac:dyDescent="0.3">
      <c r="A140" s="31">
        <v>48852</v>
      </c>
      <c r="B140" s="2">
        <f t="shared" si="13"/>
        <v>1120000</v>
      </c>
      <c r="C140" s="2">
        <v>80000</v>
      </c>
      <c r="D140" s="3">
        <v>30</v>
      </c>
      <c r="E140" s="2">
        <f t="shared" si="12"/>
        <v>0</v>
      </c>
    </row>
    <row r="141" spans="1:5" x14ac:dyDescent="0.3">
      <c r="A141" s="31">
        <v>48883</v>
      </c>
      <c r="B141" s="2">
        <f t="shared" si="13"/>
        <v>1040000</v>
      </c>
      <c r="C141" s="2"/>
      <c r="D141" s="3">
        <v>31</v>
      </c>
      <c r="E141" s="2">
        <f t="shared" si="12"/>
        <v>0</v>
      </c>
    </row>
    <row r="142" spans="1:5" x14ac:dyDescent="0.3">
      <c r="A142" s="31">
        <v>48913</v>
      </c>
      <c r="B142" s="2">
        <f t="shared" si="13"/>
        <v>1040000</v>
      </c>
      <c r="C142" s="2"/>
      <c r="D142" s="3">
        <v>30</v>
      </c>
      <c r="E142" s="2">
        <f t="shared" si="12"/>
        <v>0</v>
      </c>
    </row>
    <row r="143" spans="1:5" x14ac:dyDescent="0.3">
      <c r="A143" s="31">
        <v>48944</v>
      </c>
      <c r="B143" s="13">
        <f>B142-C142</f>
        <v>1040000</v>
      </c>
      <c r="C143" s="2">
        <v>80000</v>
      </c>
      <c r="D143" s="14">
        <v>31</v>
      </c>
      <c r="E143" s="2">
        <f t="shared" si="12"/>
        <v>0</v>
      </c>
    </row>
    <row r="144" spans="1:5" x14ac:dyDescent="0.3">
      <c r="A144" s="3"/>
      <c r="B144" s="3"/>
      <c r="C144" s="15">
        <f>SUM(C132:C143)</f>
        <v>320000</v>
      </c>
      <c r="D144" s="21">
        <f>SUM(D132:D143)</f>
        <v>365</v>
      </c>
      <c r="E144" s="22">
        <f>SUM(E132:E143)</f>
        <v>0</v>
      </c>
    </row>
    <row r="145" spans="1:5" x14ac:dyDescent="0.3">
      <c r="A145" s="37"/>
      <c r="B145" s="37"/>
      <c r="C145" s="36"/>
      <c r="D145" s="38"/>
      <c r="E145" s="39"/>
    </row>
    <row r="146" spans="1:5" x14ac:dyDescent="0.3">
      <c r="B146" s="7">
        <v>2034</v>
      </c>
      <c r="C146" s="7"/>
      <c r="D146" s="8"/>
      <c r="E146" s="7"/>
    </row>
    <row r="147" spans="1:5" x14ac:dyDescent="0.3">
      <c r="A147" s="3" t="s">
        <v>1</v>
      </c>
      <c r="B147" s="2"/>
    </row>
    <row r="148" spans="1:5" x14ac:dyDescent="0.3">
      <c r="A148" s="3" t="s">
        <v>2</v>
      </c>
      <c r="B148" s="2"/>
    </row>
    <row r="149" spans="1:5" x14ac:dyDescent="0.3">
      <c r="A149" s="3"/>
      <c r="B149" s="10">
        <f>SUM(B147:B148)/100</f>
        <v>0</v>
      </c>
      <c r="E149" s="16"/>
    </row>
    <row r="150" spans="1:5" x14ac:dyDescent="0.3">
      <c r="A150" s="3"/>
      <c r="B150" s="6">
        <f>B143-C143</f>
        <v>960000</v>
      </c>
      <c r="C150" s="5" t="s">
        <v>0</v>
      </c>
      <c r="D150" s="3"/>
      <c r="E150" s="4" t="s">
        <v>3</v>
      </c>
    </row>
    <row r="151" spans="1:5" x14ac:dyDescent="0.3">
      <c r="A151" s="32">
        <v>48975</v>
      </c>
      <c r="B151" s="2">
        <f>B150</f>
        <v>960000</v>
      </c>
      <c r="C151" s="2"/>
      <c r="D151" s="3">
        <v>31</v>
      </c>
      <c r="E151" s="2">
        <f t="shared" ref="E151:E162" si="14">B151*$B$35*D151/$D$87</f>
        <v>0</v>
      </c>
    </row>
    <row r="152" spans="1:5" x14ac:dyDescent="0.3">
      <c r="A152" s="33">
        <v>49003</v>
      </c>
      <c r="B152" s="29">
        <f t="shared" ref="B152:B161" si="15">B151-C151</f>
        <v>960000</v>
      </c>
      <c r="C152" s="29"/>
      <c r="D152" s="28">
        <v>28</v>
      </c>
      <c r="E152" s="29">
        <f t="shared" si="14"/>
        <v>0</v>
      </c>
    </row>
    <row r="153" spans="1:5" x14ac:dyDescent="0.3">
      <c r="A153" s="31">
        <v>49034</v>
      </c>
      <c r="B153" s="2">
        <f t="shared" si="15"/>
        <v>960000</v>
      </c>
      <c r="C153" s="2">
        <v>80000</v>
      </c>
      <c r="D153" s="3">
        <v>31</v>
      </c>
      <c r="E153" s="2">
        <f t="shared" si="14"/>
        <v>0</v>
      </c>
    </row>
    <row r="154" spans="1:5" x14ac:dyDescent="0.3">
      <c r="A154" s="31">
        <v>49064</v>
      </c>
      <c r="B154" s="2">
        <f t="shared" si="15"/>
        <v>880000</v>
      </c>
      <c r="C154" s="2"/>
      <c r="D154" s="3">
        <v>30</v>
      </c>
      <c r="E154" s="2">
        <f t="shared" si="14"/>
        <v>0</v>
      </c>
    </row>
    <row r="155" spans="1:5" x14ac:dyDescent="0.3">
      <c r="A155" s="31">
        <v>49095</v>
      </c>
      <c r="B155" s="2">
        <f t="shared" si="15"/>
        <v>880000</v>
      </c>
      <c r="C155" s="2"/>
      <c r="D155" s="3">
        <v>31</v>
      </c>
      <c r="E155" s="2">
        <f t="shared" si="14"/>
        <v>0</v>
      </c>
    </row>
    <row r="156" spans="1:5" x14ac:dyDescent="0.3">
      <c r="A156" s="31">
        <v>49125</v>
      </c>
      <c r="B156" s="2">
        <f t="shared" si="15"/>
        <v>880000</v>
      </c>
      <c r="C156" s="2">
        <v>80000</v>
      </c>
      <c r="D156" s="3">
        <v>30</v>
      </c>
      <c r="E156" s="2">
        <f t="shared" si="14"/>
        <v>0</v>
      </c>
    </row>
    <row r="157" spans="1:5" x14ac:dyDescent="0.3">
      <c r="A157" s="32">
        <v>49156</v>
      </c>
      <c r="B157" s="2">
        <f t="shared" si="15"/>
        <v>800000</v>
      </c>
      <c r="C157" s="2"/>
      <c r="D157" s="3">
        <v>31</v>
      </c>
      <c r="E157" s="2">
        <f t="shared" si="14"/>
        <v>0</v>
      </c>
    </row>
    <row r="158" spans="1:5" x14ac:dyDescent="0.3">
      <c r="A158" s="31">
        <v>49187</v>
      </c>
      <c r="B158" s="2">
        <f t="shared" si="15"/>
        <v>800000</v>
      </c>
      <c r="C158" s="2"/>
      <c r="D158" s="3">
        <v>31</v>
      </c>
      <c r="E158" s="2">
        <f t="shared" si="14"/>
        <v>0</v>
      </c>
    </row>
    <row r="159" spans="1:5" x14ac:dyDescent="0.3">
      <c r="A159" s="31">
        <v>49217</v>
      </c>
      <c r="B159" s="2">
        <f t="shared" si="15"/>
        <v>800000</v>
      </c>
      <c r="C159" s="2">
        <v>80000</v>
      </c>
      <c r="D159" s="3">
        <v>30</v>
      </c>
      <c r="E159" s="2">
        <f t="shared" si="14"/>
        <v>0</v>
      </c>
    </row>
    <row r="160" spans="1:5" x14ac:dyDescent="0.3">
      <c r="A160" s="31">
        <v>49248</v>
      </c>
      <c r="B160" s="2">
        <f t="shared" si="15"/>
        <v>720000</v>
      </c>
      <c r="C160" s="2"/>
      <c r="D160" s="3">
        <v>31</v>
      </c>
      <c r="E160" s="2">
        <f t="shared" si="14"/>
        <v>0</v>
      </c>
    </row>
    <row r="161" spans="1:5" x14ac:dyDescent="0.3">
      <c r="A161" s="31">
        <v>49278</v>
      </c>
      <c r="B161" s="2">
        <f t="shared" si="15"/>
        <v>720000</v>
      </c>
      <c r="C161" s="2"/>
      <c r="D161" s="3">
        <v>30</v>
      </c>
      <c r="E161" s="2">
        <f t="shared" si="14"/>
        <v>0</v>
      </c>
    </row>
    <row r="162" spans="1:5" x14ac:dyDescent="0.3">
      <c r="A162" s="31">
        <v>49309</v>
      </c>
      <c r="B162" s="13">
        <f>B161-C161</f>
        <v>720000</v>
      </c>
      <c r="C162" s="2">
        <v>80000</v>
      </c>
      <c r="D162" s="14">
        <v>31</v>
      </c>
      <c r="E162" s="2">
        <f t="shared" si="14"/>
        <v>0</v>
      </c>
    </row>
    <row r="163" spans="1:5" x14ac:dyDescent="0.3">
      <c r="A163" s="3"/>
      <c r="B163" s="3"/>
      <c r="C163" s="15">
        <f>SUM(C151:C162)</f>
        <v>320000</v>
      </c>
      <c r="D163" s="35">
        <f>SUM(D151:D162)</f>
        <v>365</v>
      </c>
      <c r="E163" s="40">
        <f>SUM(E151:E162)</f>
        <v>0</v>
      </c>
    </row>
    <row r="165" spans="1:5" x14ac:dyDescent="0.3">
      <c r="B165" s="7">
        <v>2035</v>
      </c>
      <c r="C165" s="7"/>
      <c r="D165" s="8"/>
      <c r="E165" s="7"/>
    </row>
    <row r="166" spans="1:5" x14ac:dyDescent="0.3">
      <c r="A166" s="3" t="s">
        <v>1</v>
      </c>
      <c r="B166" s="2"/>
    </row>
    <row r="167" spans="1:5" x14ac:dyDescent="0.3">
      <c r="A167" s="3" t="s">
        <v>2</v>
      </c>
      <c r="B167" s="2"/>
    </row>
    <row r="168" spans="1:5" x14ac:dyDescent="0.3">
      <c r="A168" s="3"/>
      <c r="B168" s="10">
        <f>SUM(B166:B167)/100</f>
        <v>0</v>
      </c>
      <c r="E168" s="16"/>
    </row>
    <row r="169" spans="1:5" x14ac:dyDescent="0.3">
      <c r="A169" s="3"/>
      <c r="B169" s="6">
        <f>B162-C162</f>
        <v>640000</v>
      </c>
      <c r="C169" s="5" t="s">
        <v>0</v>
      </c>
      <c r="D169" s="3"/>
      <c r="E169" s="4" t="s">
        <v>3</v>
      </c>
    </row>
    <row r="170" spans="1:5" x14ac:dyDescent="0.3">
      <c r="A170" s="32">
        <v>49340</v>
      </c>
      <c r="B170" s="2">
        <f>B169</f>
        <v>640000</v>
      </c>
      <c r="C170" s="2"/>
      <c r="D170" s="3">
        <v>31</v>
      </c>
      <c r="E170" s="2">
        <f t="shared" ref="E170:E181" si="16">B170*$B$35*D170/$D$87</f>
        <v>0</v>
      </c>
    </row>
    <row r="171" spans="1:5" x14ac:dyDescent="0.3">
      <c r="A171" s="33">
        <v>49368</v>
      </c>
      <c r="B171" s="29">
        <f t="shared" ref="B171:B180" si="17">B170-C170</f>
        <v>640000</v>
      </c>
      <c r="C171" s="29"/>
      <c r="D171" s="28">
        <v>28</v>
      </c>
      <c r="E171" s="29">
        <f t="shared" si="16"/>
        <v>0</v>
      </c>
    </row>
    <row r="172" spans="1:5" x14ac:dyDescent="0.3">
      <c r="A172" s="31">
        <v>49399</v>
      </c>
      <c r="B172" s="2">
        <f t="shared" si="17"/>
        <v>640000</v>
      </c>
      <c r="C172" s="2">
        <v>80000</v>
      </c>
      <c r="D172" s="3">
        <v>31</v>
      </c>
      <c r="E172" s="2">
        <f t="shared" si="16"/>
        <v>0</v>
      </c>
    </row>
    <row r="173" spans="1:5" x14ac:dyDescent="0.3">
      <c r="A173" s="31">
        <v>49429</v>
      </c>
      <c r="B173" s="2">
        <f t="shared" si="17"/>
        <v>560000</v>
      </c>
      <c r="C173" s="2"/>
      <c r="D173" s="3">
        <v>30</v>
      </c>
      <c r="E173" s="2">
        <f t="shared" si="16"/>
        <v>0</v>
      </c>
    </row>
    <row r="174" spans="1:5" x14ac:dyDescent="0.3">
      <c r="A174" s="31">
        <v>49460</v>
      </c>
      <c r="B174" s="2">
        <f t="shared" si="17"/>
        <v>560000</v>
      </c>
      <c r="C174" s="2"/>
      <c r="D174" s="3">
        <v>31</v>
      </c>
      <c r="E174" s="2">
        <f t="shared" si="16"/>
        <v>0</v>
      </c>
    </row>
    <row r="175" spans="1:5" x14ac:dyDescent="0.3">
      <c r="A175" s="31">
        <v>49490</v>
      </c>
      <c r="B175" s="2">
        <f t="shared" si="17"/>
        <v>560000</v>
      </c>
      <c r="C175" s="2">
        <v>80000</v>
      </c>
      <c r="D175" s="3">
        <v>30</v>
      </c>
      <c r="E175" s="2">
        <f t="shared" si="16"/>
        <v>0</v>
      </c>
    </row>
    <row r="176" spans="1:5" x14ac:dyDescent="0.3">
      <c r="A176" s="32">
        <v>49521</v>
      </c>
      <c r="B176" s="2">
        <f t="shared" si="17"/>
        <v>480000</v>
      </c>
      <c r="C176" s="2"/>
      <c r="D176" s="3">
        <v>31</v>
      </c>
      <c r="E176" s="2">
        <f t="shared" si="16"/>
        <v>0</v>
      </c>
    </row>
    <row r="177" spans="1:5" x14ac:dyDescent="0.3">
      <c r="A177" s="31">
        <v>49552</v>
      </c>
      <c r="B177" s="2">
        <f t="shared" si="17"/>
        <v>480000</v>
      </c>
      <c r="C177" s="2"/>
      <c r="D177" s="3">
        <v>31</v>
      </c>
      <c r="E177" s="2">
        <f t="shared" si="16"/>
        <v>0</v>
      </c>
    </row>
    <row r="178" spans="1:5" x14ac:dyDescent="0.3">
      <c r="A178" s="31">
        <v>49582</v>
      </c>
      <c r="B178" s="2">
        <f t="shared" si="17"/>
        <v>480000</v>
      </c>
      <c r="C178" s="2">
        <v>80000</v>
      </c>
      <c r="D178" s="3">
        <v>30</v>
      </c>
      <c r="E178" s="2">
        <f t="shared" si="16"/>
        <v>0</v>
      </c>
    </row>
    <row r="179" spans="1:5" x14ac:dyDescent="0.3">
      <c r="A179" s="31">
        <v>49613</v>
      </c>
      <c r="B179" s="2">
        <f t="shared" si="17"/>
        <v>400000</v>
      </c>
      <c r="C179" s="2"/>
      <c r="D179" s="3">
        <v>31</v>
      </c>
      <c r="E179" s="2">
        <f t="shared" si="16"/>
        <v>0</v>
      </c>
    </row>
    <row r="180" spans="1:5" x14ac:dyDescent="0.3">
      <c r="A180" s="31">
        <v>49643</v>
      </c>
      <c r="B180" s="2">
        <f t="shared" si="17"/>
        <v>400000</v>
      </c>
      <c r="C180" s="2"/>
      <c r="D180" s="3">
        <v>30</v>
      </c>
      <c r="E180" s="2">
        <f t="shared" si="16"/>
        <v>0</v>
      </c>
    </row>
    <row r="181" spans="1:5" x14ac:dyDescent="0.3">
      <c r="A181" s="31">
        <v>49674</v>
      </c>
      <c r="B181" s="13">
        <f>B180-C180</f>
        <v>400000</v>
      </c>
      <c r="C181" s="2">
        <v>80000</v>
      </c>
      <c r="D181" s="14">
        <v>31</v>
      </c>
      <c r="E181" s="2">
        <f t="shared" si="16"/>
        <v>0</v>
      </c>
    </row>
    <row r="182" spans="1:5" x14ac:dyDescent="0.3">
      <c r="A182" s="3"/>
      <c r="B182" s="3"/>
      <c r="C182" s="15">
        <f>SUM(C170:C181)</f>
        <v>320000</v>
      </c>
      <c r="D182" s="35">
        <f>SUM(D170:D181)</f>
        <v>365</v>
      </c>
      <c r="E182" s="40">
        <f>SUM(E170:E181)</f>
        <v>0</v>
      </c>
    </row>
    <row r="184" spans="1:5" x14ac:dyDescent="0.3">
      <c r="B184" s="7">
        <v>2036</v>
      </c>
      <c r="C184" s="7"/>
      <c r="D184" s="8"/>
      <c r="E184" s="7"/>
    </row>
    <row r="185" spans="1:5" x14ac:dyDescent="0.3">
      <c r="A185" s="3" t="s">
        <v>1</v>
      </c>
      <c r="B185" s="2"/>
    </row>
    <row r="186" spans="1:5" x14ac:dyDescent="0.3">
      <c r="A186" s="3" t="s">
        <v>2</v>
      </c>
      <c r="B186" s="2"/>
    </row>
    <row r="187" spans="1:5" x14ac:dyDescent="0.3">
      <c r="A187" s="3"/>
      <c r="B187" s="10">
        <f>SUM(B185:B186)/100</f>
        <v>0</v>
      </c>
      <c r="E187" s="16"/>
    </row>
    <row r="188" spans="1:5" x14ac:dyDescent="0.3">
      <c r="A188" s="3"/>
      <c r="B188" s="6">
        <f>B181-C181</f>
        <v>320000</v>
      </c>
      <c r="C188" s="5" t="s">
        <v>0</v>
      </c>
      <c r="D188" s="3"/>
      <c r="E188" s="4" t="s">
        <v>3</v>
      </c>
    </row>
    <row r="189" spans="1:5" x14ac:dyDescent="0.3">
      <c r="A189" s="32">
        <v>49705</v>
      </c>
      <c r="B189" s="2">
        <f>B188</f>
        <v>320000</v>
      </c>
      <c r="C189" s="2"/>
      <c r="D189" s="3">
        <v>31</v>
      </c>
      <c r="E189" s="2">
        <f t="shared" ref="E189:E200" si="18">B189*$B$35*D189/$D$87</f>
        <v>0</v>
      </c>
    </row>
    <row r="190" spans="1:5" x14ac:dyDescent="0.3">
      <c r="A190" s="33">
        <v>49734</v>
      </c>
      <c r="B190" s="29">
        <f t="shared" ref="B190:B199" si="19">B189-C189</f>
        <v>320000</v>
      </c>
      <c r="C190" s="29"/>
      <c r="D190" s="28">
        <v>29</v>
      </c>
      <c r="E190" s="29">
        <f t="shared" si="18"/>
        <v>0</v>
      </c>
    </row>
    <row r="191" spans="1:5" x14ac:dyDescent="0.3">
      <c r="A191" s="31">
        <v>49765</v>
      </c>
      <c r="B191" s="2">
        <f t="shared" si="19"/>
        <v>320000</v>
      </c>
      <c r="C191" s="2">
        <v>80000</v>
      </c>
      <c r="D191" s="3">
        <v>31</v>
      </c>
      <c r="E191" s="2">
        <f t="shared" si="18"/>
        <v>0</v>
      </c>
    </row>
    <row r="192" spans="1:5" x14ac:dyDescent="0.3">
      <c r="A192" s="31">
        <v>49795</v>
      </c>
      <c r="B192" s="2">
        <f t="shared" si="19"/>
        <v>240000</v>
      </c>
      <c r="C192" s="2"/>
      <c r="D192" s="3">
        <v>30</v>
      </c>
      <c r="E192" s="2">
        <f t="shared" si="18"/>
        <v>0</v>
      </c>
    </row>
    <row r="193" spans="1:5" x14ac:dyDescent="0.3">
      <c r="A193" s="31">
        <v>49826</v>
      </c>
      <c r="B193" s="2">
        <f t="shared" si="19"/>
        <v>240000</v>
      </c>
      <c r="C193" s="2"/>
      <c r="D193" s="3">
        <v>31</v>
      </c>
      <c r="E193" s="2">
        <f t="shared" si="18"/>
        <v>0</v>
      </c>
    </row>
    <row r="194" spans="1:5" x14ac:dyDescent="0.3">
      <c r="A194" s="31">
        <v>49856</v>
      </c>
      <c r="B194" s="2">
        <f t="shared" si="19"/>
        <v>240000</v>
      </c>
      <c r="C194" s="2">
        <v>80000</v>
      </c>
      <c r="D194" s="3">
        <v>30</v>
      </c>
      <c r="E194" s="2">
        <f t="shared" si="18"/>
        <v>0</v>
      </c>
    </row>
    <row r="195" spans="1:5" x14ac:dyDescent="0.3">
      <c r="A195" s="32">
        <v>49887</v>
      </c>
      <c r="B195" s="2">
        <f t="shared" si="19"/>
        <v>160000</v>
      </c>
      <c r="C195" s="2"/>
      <c r="D195" s="3">
        <v>31</v>
      </c>
      <c r="E195" s="2">
        <f t="shared" si="18"/>
        <v>0</v>
      </c>
    </row>
    <row r="196" spans="1:5" x14ac:dyDescent="0.3">
      <c r="A196" s="31">
        <v>49918</v>
      </c>
      <c r="B196" s="2">
        <f t="shared" si="19"/>
        <v>160000</v>
      </c>
      <c r="C196" s="2"/>
      <c r="D196" s="3">
        <v>31</v>
      </c>
      <c r="E196" s="2">
        <f t="shared" si="18"/>
        <v>0</v>
      </c>
    </row>
    <row r="197" spans="1:5" x14ac:dyDescent="0.3">
      <c r="A197" s="31">
        <v>49948</v>
      </c>
      <c r="B197" s="2">
        <f t="shared" si="19"/>
        <v>160000</v>
      </c>
      <c r="C197" s="2">
        <v>80000</v>
      </c>
      <c r="D197" s="3">
        <v>30</v>
      </c>
      <c r="E197" s="2">
        <f t="shared" si="18"/>
        <v>0</v>
      </c>
    </row>
    <row r="198" spans="1:5" x14ac:dyDescent="0.3">
      <c r="A198" s="31">
        <v>49979</v>
      </c>
      <c r="B198" s="2">
        <f t="shared" si="19"/>
        <v>80000</v>
      </c>
      <c r="C198" s="2"/>
      <c r="D198" s="3">
        <v>31</v>
      </c>
      <c r="E198" s="2">
        <f t="shared" si="18"/>
        <v>0</v>
      </c>
    </row>
    <row r="199" spans="1:5" x14ac:dyDescent="0.3">
      <c r="A199" s="31">
        <v>50009</v>
      </c>
      <c r="B199" s="2">
        <f t="shared" si="19"/>
        <v>80000</v>
      </c>
      <c r="C199" s="2"/>
      <c r="D199" s="3">
        <v>30</v>
      </c>
      <c r="E199" s="2">
        <f t="shared" si="18"/>
        <v>0</v>
      </c>
    </row>
    <row r="200" spans="1:5" x14ac:dyDescent="0.3">
      <c r="A200" s="31">
        <v>50040</v>
      </c>
      <c r="B200" s="13">
        <f>B199-C199</f>
        <v>80000</v>
      </c>
      <c r="C200" s="2">
        <v>80000</v>
      </c>
      <c r="D200" s="14">
        <v>31</v>
      </c>
      <c r="E200" s="2">
        <f t="shared" si="18"/>
        <v>0</v>
      </c>
    </row>
    <row r="201" spans="1:5" x14ac:dyDescent="0.3">
      <c r="A201" s="3"/>
      <c r="B201" s="3"/>
      <c r="C201" s="15">
        <f>SUM(C189:C200)</f>
        <v>320000</v>
      </c>
      <c r="D201" s="35">
        <f>SUM(D189:D200)</f>
        <v>366</v>
      </c>
      <c r="E201" s="40">
        <f>SUM(E189:E200)</f>
        <v>0</v>
      </c>
    </row>
    <row r="205" spans="1:5" x14ac:dyDescent="0.3">
      <c r="A205" s="23"/>
      <c r="B205" s="23"/>
      <c r="C205" s="23"/>
      <c r="D205" s="23"/>
      <c r="E205" s="23"/>
    </row>
    <row r="206" spans="1:5" ht="27.75" customHeight="1" x14ac:dyDescent="0.3">
      <c r="A206" s="41" t="s">
        <v>7</v>
      </c>
      <c r="B206" s="41"/>
      <c r="C206" s="41"/>
      <c r="D206" s="41"/>
      <c r="E206" s="41"/>
    </row>
    <row r="207" spans="1:5" ht="15" customHeight="1" x14ac:dyDescent="0.3">
      <c r="A207" s="17"/>
      <c r="B207" s="17"/>
      <c r="C207" s="17"/>
      <c r="D207" s="17"/>
      <c r="E207" s="17"/>
    </row>
    <row r="208" spans="1:5" x14ac:dyDescent="0.3">
      <c r="A208" s="18" t="s">
        <v>4</v>
      </c>
      <c r="B208" s="18"/>
      <c r="C208" s="18" t="s">
        <v>0</v>
      </c>
      <c r="D208" s="18"/>
      <c r="E208" s="18" t="s">
        <v>3</v>
      </c>
    </row>
    <row r="209" spans="1:5" x14ac:dyDescent="0.3">
      <c r="A209" s="3">
        <v>2026</v>
      </c>
      <c r="B209" s="3"/>
      <c r="C209" s="9">
        <f>C11</f>
        <v>0</v>
      </c>
      <c r="D209" s="9"/>
      <c r="E209" s="9">
        <f>E11</f>
        <v>0</v>
      </c>
    </row>
    <row r="210" spans="1:5" x14ac:dyDescent="0.3">
      <c r="A210" s="3">
        <v>2027</v>
      </c>
      <c r="B210" s="3"/>
      <c r="C210" s="9">
        <f>C30</f>
        <v>320000</v>
      </c>
      <c r="D210" s="3"/>
      <c r="E210" s="9">
        <f>E30</f>
        <v>0</v>
      </c>
    </row>
    <row r="211" spans="1:5" x14ac:dyDescent="0.3">
      <c r="A211" s="3">
        <v>2028</v>
      </c>
      <c r="B211" s="3"/>
      <c r="C211" s="9">
        <f>C49</f>
        <v>320000</v>
      </c>
      <c r="D211" s="3"/>
      <c r="E211" s="9">
        <f>E49</f>
        <v>0</v>
      </c>
    </row>
    <row r="212" spans="1:5" x14ac:dyDescent="0.3">
      <c r="A212" s="3">
        <v>2029</v>
      </c>
      <c r="B212" s="3"/>
      <c r="C212" s="9">
        <f>C68</f>
        <v>320000</v>
      </c>
      <c r="D212" s="3"/>
      <c r="E212" s="9">
        <f>E68</f>
        <v>0</v>
      </c>
    </row>
    <row r="213" spans="1:5" x14ac:dyDescent="0.3">
      <c r="A213" s="3">
        <v>2030</v>
      </c>
      <c r="B213" s="3"/>
      <c r="C213" s="9">
        <f>C87</f>
        <v>320000</v>
      </c>
      <c r="D213" s="3"/>
      <c r="E213" s="9">
        <f>E87</f>
        <v>0</v>
      </c>
    </row>
    <row r="214" spans="1:5" x14ac:dyDescent="0.3">
      <c r="A214" s="3">
        <v>2031</v>
      </c>
      <c r="B214" s="3"/>
      <c r="C214" s="9">
        <v>320000</v>
      </c>
      <c r="D214" s="3"/>
      <c r="E214" s="9">
        <f>E106</f>
        <v>0</v>
      </c>
    </row>
    <row r="215" spans="1:5" x14ac:dyDescent="0.3">
      <c r="A215" s="3">
        <v>2032</v>
      </c>
      <c r="B215" s="3"/>
      <c r="C215" s="9">
        <v>320000</v>
      </c>
      <c r="D215" s="3"/>
      <c r="E215" s="9">
        <f>E125</f>
        <v>0</v>
      </c>
    </row>
    <row r="216" spans="1:5" x14ac:dyDescent="0.3">
      <c r="A216" s="3">
        <v>2033</v>
      </c>
      <c r="B216" s="3"/>
      <c r="C216" s="9">
        <v>320000</v>
      </c>
      <c r="D216" s="3"/>
      <c r="E216" s="9">
        <f>E144</f>
        <v>0</v>
      </c>
    </row>
    <row r="217" spans="1:5" x14ac:dyDescent="0.3">
      <c r="A217" s="3">
        <v>2034</v>
      </c>
      <c r="B217" s="3"/>
      <c r="C217" s="9">
        <v>320000</v>
      </c>
      <c r="D217" s="3"/>
      <c r="E217" s="9">
        <f>E163</f>
        <v>0</v>
      </c>
    </row>
    <row r="218" spans="1:5" x14ac:dyDescent="0.3">
      <c r="A218" s="3">
        <v>2035</v>
      </c>
      <c r="B218" s="3"/>
      <c r="C218" s="9">
        <v>320000</v>
      </c>
      <c r="D218" s="3"/>
      <c r="E218" s="9">
        <f>E182</f>
        <v>0</v>
      </c>
    </row>
    <row r="219" spans="1:5" x14ac:dyDescent="0.3">
      <c r="A219" s="3">
        <v>2036</v>
      </c>
      <c r="B219" s="3"/>
      <c r="C219" s="9">
        <v>320000</v>
      </c>
      <c r="D219" s="3"/>
      <c r="E219" s="9">
        <f>E201</f>
        <v>0</v>
      </c>
    </row>
    <row r="220" spans="1:5" x14ac:dyDescent="0.3">
      <c r="A220" s="3"/>
      <c r="B220" s="3"/>
      <c r="C220" s="15">
        <f>C210+C211+C212+C213+C214+C215+C216+C217+C218+C219</f>
        <v>3200000</v>
      </c>
      <c r="D220" s="3"/>
      <c r="E220" s="15">
        <f>E209+E210+E211+E212+E213+E214+E215+E216+E217+E218+E219</f>
        <v>0</v>
      </c>
    </row>
  </sheetData>
  <mergeCells count="3">
    <mergeCell ref="A206:E206"/>
    <mergeCell ref="A2:E2"/>
    <mergeCell ref="C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spłat II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Leszczyńska</dc:creator>
  <cp:lastModifiedBy>Ryszard Mikołajów</cp:lastModifiedBy>
  <cp:lastPrinted>2026-01-07T09:50:22Z</cp:lastPrinted>
  <dcterms:created xsi:type="dcterms:W3CDTF">2017-01-24T13:26:25Z</dcterms:created>
  <dcterms:modified xsi:type="dcterms:W3CDTF">2026-01-16T05:21:05Z</dcterms:modified>
</cp:coreProperties>
</file>